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615" yWindow="-150" windowWidth="14085" windowHeight="12870" activeTab="1"/>
  </bookViews>
  <sheets>
    <sheet name="Доходы" sheetId="8" r:id="rId1"/>
    <sheet name="Расходы" sheetId="1" r:id="rId2"/>
    <sheet name="Источники" sheetId="10" r:id="rId3"/>
  </sheets>
  <definedNames>
    <definedName name="_xlnm._FilterDatabase" localSheetId="0" hidden="1">Доходы!$A$5:$E$5</definedName>
    <definedName name="_xlnm._FilterDatabase" localSheetId="2" hidden="1">Источники!$A$5:$E$5</definedName>
    <definedName name="_xlnm._FilterDatabase" localSheetId="1" hidden="1">Расходы!$A$5:$D$93</definedName>
    <definedName name="_xlnm.Print_Titles" localSheetId="0">Доходы!$4:$5</definedName>
    <definedName name="_xlnm.Print_Titles" localSheetId="2">Источники!$5:$5</definedName>
    <definedName name="_xlnm.Print_Titles" localSheetId="1">Расходы!$4:$5</definedName>
    <definedName name="_xlnm.Print_Area" localSheetId="0">Доходы!$A$1:$E$46</definedName>
    <definedName name="_xlnm.Print_Area" localSheetId="1">Расходы!$A$1:$F$93</definedName>
  </definedNames>
  <calcPr calcId="145621"/>
</workbook>
</file>

<file path=xl/calcChain.xml><?xml version="1.0" encoding="utf-8"?>
<calcChain xmlns="http://schemas.openxmlformats.org/spreadsheetml/2006/main">
  <c r="E23" i="10" l="1"/>
  <c r="E22" i="10"/>
  <c r="E21" i="10"/>
  <c r="E20" i="10"/>
  <c r="E19" i="10"/>
  <c r="E18" i="10"/>
  <c r="D16" i="10"/>
  <c r="E16" i="10" s="1"/>
  <c r="C16" i="10"/>
  <c r="C24" i="10" s="1"/>
  <c r="E15" i="10"/>
  <c r="E14" i="10"/>
  <c r="D13" i="10"/>
  <c r="E13" i="10" s="1"/>
  <c r="C13" i="10"/>
  <c r="E12" i="10"/>
  <c r="E11" i="10"/>
  <c r="E10" i="10"/>
  <c r="D10" i="10"/>
  <c r="C10" i="10"/>
  <c r="E9" i="10"/>
  <c r="E8" i="10"/>
  <c r="D7" i="10"/>
  <c r="D24" i="10" s="1"/>
  <c r="C7" i="10"/>
  <c r="D6" i="10"/>
  <c r="C6" i="10" l="1"/>
  <c r="E6" i="10" s="1"/>
  <c r="D36" i="8"/>
  <c r="E46" i="8"/>
  <c r="E44" i="8"/>
  <c r="E43" i="8"/>
  <c r="E42" i="8"/>
  <c r="E41" i="8"/>
  <c r="E40" i="8"/>
  <c r="E39" i="8"/>
  <c r="E38" i="8"/>
  <c r="D37" i="8"/>
  <c r="E37" i="8" s="1"/>
  <c r="C37" i="8"/>
  <c r="C36" i="8" s="1"/>
  <c r="E35" i="8"/>
  <c r="E34" i="8"/>
  <c r="E33" i="8"/>
  <c r="E32" i="8"/>
  <c r="E31" i="8"/>
  <c r="E30" i="8"/>
  <c r="E29" i="8"/>
  <c r="E28" i="8"/>
  <c r="D27" i="8"/>
  <c r="E27" i="8" s="1"/>
  <c r="C27" i="8"/>
  <c r="E25" i="8"/>
  <c r="E24" i="8"/>
  <c r="E23" i="8"/>
  <c r="E22" i="8"/>
  <c r="D21" i="8"/>
  <c r="E21" i="8" s="1"/>
  <c r="C21" i="8"/>
  <c r="E20" i="8"/>
  <c r="E19" i="8"/>
  <c r="E18" i="8"/>
  <c r="E17" i="8"/>
  <c r="D16" i="8"/>
  <c r="C16" i="8"/>
  <c r="E16" i="8" s="1"/>
  <c r="E15" i="8"/>
  <c r="E14" i="8"/>
  <c r="D13" i="8"/>
  <c r="E13" i="8" s="1"/>
  <c r="C13" i="8"/>
  <c r="E12" i="8"/>
  <c r="D11" i="8"/>
  <c r="E11" i="8" s="1"/>
  <c r="C11" i="8"/>
  <c r="C6" i="8" s="1"/>
  <c r="C47" i="8" s="1"/>
  <c r="E10" i="8"/>
  <c r="E9" i="8"/>
  <c r="D8" i="8"/>
  <c r="D6" i="8" s="1"/>
  <c r="C8" i="8"/>
  <c r="C7" i="8"/>
  <c r="D47" i="8" l="1"/>
  <c r="E47" i="8" s="1"/>
  <c r="E6" i="8"/>
  <c r="D7" i="8"/>
  <c r="E7" i="8" s="1"/>
  <c r="E36" i="8"/>
  <c r="E8" i="8"/>
  <c r="F7" i="1" l="1"/>
  <c r="F8" i="1"/>
  <c r="F9" i="1"/>
  <c r="F10" i="1"/>
  <c r="F11" i="1"/>
  <c r="F12" i="1"/>
  <c r="F13" i="1"/>
  <c r="F14" i="1"/>
  <c r="F15" i="1"/>
  <c r="F16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6" i="1"/>
</calcChain>
</file>

<file path=xl/sharedStrings.xml><?xml version="1.0" encoding="utf-8"?>
<sst xmlns="http://schemas.openxmlformats.org/spreadsheetml/2006/main" count="409" uniqueCount="243">
  <si>
    <t/>
  </si>
  <si>
    <t>Наименование</t>
  </si>
  <si>
    <t>1</t>
  </si>
  <si>
    <t>ВСЕГО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</si>
  <si>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</si>
  <si>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</si>
  <si>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</si>
  <si>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</si>
  <si>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</si>
  <si>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</si>
  <si>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</si>
  <si>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</si>
  <si>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</si>
  <si>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</si>
  <si>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</si>
  <si>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</si>
  <si>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</si>
  <si>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</si>
  <si>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Международные отношения и международное сотрудничество</t>
  </si>
  <si>
    <t>08</t>
  </si>
  <si>
    <t>Фундаментальные исследования</t>
  </si>
  <si>
    <t>10</t>
  </si>
  <si>
    <t>Резервные фонды</t>
  </si>
  <si>
    <t>11</t>
  </si>
  <si>
    <t>12</t>
  </si>
  <si>
    <t>Другие общегосударственные вопросы</t>
  </si>
  <si>
    <t>13</t>
  </si>
  <si>
    <t>Национальная оборона</t>
  </si>
  <si>
    <t>Мобилизационная и вневойсковая подготовка</t>
  </si>
  <si>
    <t>Мобилизационная подготовка экономики</t>
  </si>
  <si>
    <t>Национальная безопасность и правоохранительная деятельность</t>
  </si>
  <si>
    <t>Органы внутренних дел</t>
  </si>
  <si>
    <t>Органы юстиции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</si>
  <si>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</si>
  <si>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</si>
  <si>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Обеспечение пожарной безопасности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</si>
  <si>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</si>
  <si>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</si>
  <si>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</si>
  <si>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Общеэкономические вопросы</t>
  </si>
  <si>
    <t>Топливно-энергетический комплекс</t>
  </si>
  <si>
    <t>Воспроизводство минерально-сырьевой базы</t>
  </si>
  <si>
    <t>Сельское хозяйство и рыболовство</t>
  </si>
  <si>
    <t>Водное хозяйство</t>
  </si>
  <si>
    <t>Лесное хозяйство</t>
  </si>
  <si>
    <t>Транспорт</t>
  </si>
  <si>
    <t>Дорожное хозяйство (дорожные фонды)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</si>
  <si>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</si>
  <si>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</si>
  <si>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</si>
  <si>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</si>
  <si>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</si>
  <si>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</si>
  <si>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</si>
  <si>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</si>
  <si>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</si>
  <si>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</si>
  <si>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</si>
  <si>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</si>
  <si>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</si>
  <si>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</si>
  <si>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</si>
  <si>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</si>
  <si>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Спорт высших достижений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</si>
  <si>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</si>
  <si>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</si>
  <si>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Высшее образование</t>
  </si>
  <si>
    <t>Молодежная политика</t>
  </si>
  <si>
    <t>Прикладные научные исследования в области образования</t>
  </si>
  <si>
    <t>Другие вопросы в области образования</t>
  </si>
  <si>
    <t>Культура, кинематография</t>
  </si>
  <si>
    <t>Культура</t>
  </si>
  <si>
    <t>Кинематография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</si>
  <si>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</si>
  <si>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</si>
  <si>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</si>
  <si>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</si>
  <si>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</si>
  <si>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</si>
  <si>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</si>
  <si>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</si>
  <si>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Санитарно-эпидемиологическое благополучие</t>
  </si>
  <si>
    <t>Прикладные научные исследования в области здравоохранения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</si>
  <si>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</si>
  <si>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</si>
  <si>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</si>
  <si>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</si>
  <si>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</si>
  <si>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</si>
  <si>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</si>
  <si>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</si>
  <si>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</si>
  <si>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</si>
  <si>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</si>
  <si>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</si>
  <si>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</si>
  <si>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</si>
  <si>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Другие вопросы в области средств массовой информации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</si>
  <si>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</si>
  <si>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</si>
  <si>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 общего характера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</si>
  <si>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</si>
  <si>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</si>
  <si>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</si>
  <si>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(тыс.руб.)</t>
  </si>
  <si>
    <t xml:space="preserve">Плановые назначения </t>
  </si>
  <si>
    <t>Ожидаемое исполнение</t>
  </si>
  <si>
    <t xml:space="preserve">% исполнения  </t>
  </si>
  <si>
    <t>Раздел</t>
  </si>
  <si>
    <t>Подраздел</t>
  </si>
  <si>
    <t>(тыс.рублей)</t>
  </si>
  <si>
    <t>Код дохода по КД</t>
  </si>
  <si>
    <t>Наименование кода администратора поступлений в бюджет, группы, подгруппы, статьи, подстатьи, элемента, программы (подпрограммы), кода экономической классификации</t>
  </si>
  <si>
    <t xml:space="preserve">% исполнения </t>
  </si>
  <si>
    <t>000 1 00 00000 00 0000 000</t>
  </si>
  <si>
    <t>НАЛОГОВЫЕ И НЕНАЛОГОВЫЕ ДОХОДЫ</t>
  </si>
  <si>
    <t>НАЛОГОВЫЕ ДОХОДЫ</t>
  </si>
  <si>
    <t>000 1 01 00000 00 0000 000</t>
  </si>
  <si>
    <t>НАЛОГИ НА ПРИБЫЛЬ, ДОХОДЫ</t>
  </si>
  <si>
    <t>182 1 01 01000 00 1000 110</t>
  </si>
  <si>
    <t>Налог на прибыль организаций</t>
  </si>
  <si>
    <t>182 1 01 02000 01 1000 110</t>
  </si>
  <si>
    <t>Налог на доходы физических лиц</t>
  </si>
  <si>
    <t>000 1 03 00000 00 0000 000</t>
  </si>
  <si>
    <t>НАЛОГИ НА ТОВАРЫ (РАБОТЫ, УСЛУГИ), РЕАЛИЗУЕМЫЕ НА ТЕРРИТОРИИ РФ</t>
  </si>
  <si>
    <t>000 1 03 02001 01 0000 110</t>
  </si>
  <si>
    <t>Акцизы по подакцизным товарам (продукции), производимым на территории РФ</t>
  </si>
  <si>
    <t>000 1 06 00000 00 0000 000</t>
  </si>
  <si>
    <t>НАЛОГИ НА ИМУЩЕСТВО</t>
  </si>
  <si>
    <t>182 1 06 02000 02 1000 110</t>
  </si>
  <si>
    <t>Налог на имущество организаций</t>
  </si>
  <si>
    <t>182 1 06 04000 02 1000 110</t>
  </si>
  <si>
    <t>Транспортный налог</t>
  </si>
  <si>
    <t>000 1 07 00000 00 0000 000</t>
  </si>
  <si>
    <t>НАЛОГИ, СБОРЫ И РЕГУЛЯРНЫЕ ПЛАТЕЖИ ЗА ПОЛЬЗОВАНИЕ ПРИРОДНЫМИ РЕСУРСАМИ</t>
  </si>
  <si>
    <t>000 1 07 01000 01 0000 110</t>
  </si>
  <si>
    <t>Налог на добычу полезных ископаемых</t>
  </si>
  <si>
    <t>000 1 07 04000 01 0000 110</t>
  </si>
  <si>
    <t>Сборы за пользование объектами животного мира и за пользование объектами водных биологических ресурсов</t>
  </si>
  <si>
    <t>000 1 08 00000 00 0000 000</t>
  </si>
  <si>
    <t>ГОСУДАРСТВЕННАЯ ПОШЛИНА</t>
  </si>
  <si>
    <t>000 1 09 00000 00 0000 000</t>
  </si>
  <si>
    <t>ЗАДОЛЖЕННОСТЬ И ПЕРЕРАСЧЕТЫ ПО ОТМЕНЕННЫМ НАЛОГАМ, СБОРАМ И ИНЫМ ОБЯЗАТЕЛЬНЫМ ПЛАТЕЖАМ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</si>
  <si>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</si>
  <si>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</si>
  <si>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165 1 11 01020 02 0000 120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</si>
  <si>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</si>
  <si>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092 1 11 03020 02 0000 120</t>
  </si>
  <si>
    <t>Проценты, полученные от предоставления бюджетных кредитов внутри страны</t>
  </si>
  <si>
    <t>000 1 11 05000 00 0000 120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</si>
  <si>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</si>
  <si>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165 1 11 07012 02 0000 120</t>
  </si>
  <si>
    <t>Платежи от государственных и муниципальных унитарных предприятий</t>
  </si>
  <si>
    <t xml:space="preserve"> 000 1 11 09000 00 0000 120 
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</si>
  <si>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</si>
  <si>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-</t>
  </si>
  <si>
    <t>000 1 12 00000 00 0000 000</t>
  </si>
  <si>
    <t>ПЛАТЕЖИ ПРИ ПОЛЬЗОВАНИИ ПРИРОДНЫМИ РЕСУРСАМИ</t>
  </si>
  <si>
    <t>048 1 12 01000 01 0000 120</t>
  </si>
  <si>
    <t>Плата за негативное воздействие на окружающую среду</t>
  </si>
  <si>
    <t>000 1 12 02000 01 0000 120</t>
  </si>
  <si>
    <t>Платежи при пользовании недрами</t>
  </si>
  <si>
    <t>719 1 12 04000 00 0000 120</t>
  </si>
  <si>
    <t xml:space="preserve">Плата за использование лесов </t>
  </si>
  <si>
    <t>000 1 13 00000 00 0000 000</t>
  </si>
  <si>
    <t>ДОХОДЫ ОТ ОКАЗАНИЯ ПЛАТНЫХ УСЛУГ И КОМПЕНСАЦИИ ЗАТРАТ ГОСУДАРСТВА</t>
  </si>
  <si>
    <t>000 1 14 00000 00 0000 000</t>
  </si>
  <si>
    <t>ДОХОДЫ ОТ ПРОДАЖИ МАТЕРИАЛЬНЫХ И НЕМАТЕРИАЛЬНЫХ АКТИВОВ</t>
  </si>
  <si>
    <t>000 1 15 00000 00 0000 000</t>
  </si>
  <si>
    <t>АДМИНИСТРАТИВНЫЕ ПЛАТЕЖИ И СБОРЫ</t>
  </si>
  <si>
    <t>000 1 16 00000 00 0000 000</t>
  </si>
  <si>
    <t>ШТРАФЫ, САНКЦИИ, ВОЗМЕЩЕНИЕ УЩЕРБА</t>
  </si>
  <si>
    <t>000 1 17 00000 00 0000 000</t>
  </si>
  <si>
    <t>ПРОЧИЕ НЕНАЛОГОВЫЕ ДОХОДЫ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</si>
  <si>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</si>
  <si>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</si>
  <si>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</si>
  <si>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бюджетной системы РФ</t>
  </si>
  <si>
    <t>000 2 02 01000 00 0000 151</t>
  </si>
  <si>
    <t>Дотации от других бюджетов бюджетной системы РФ</t>
  </si>
  <si>
    <t>000 2 02 02000 00 0000 151</t>
  </si>
  <si>
    <t>Субсидии бюджетам субъектов Российской Федерации и муниципальных образований (межбюджетные субсидии)</t>
  </si>
  <si>
    <t>000 2 02 03000 00 0000 151</t>
  </si>
  <si>
    <t>Субвенции бюджетам субъектов РФ и муниципальных образований</t>
  </si>
  <si>
    <t>000 2 02 04000 00 0000 151</t>
  </si>
  <si>
    <t>Иные межбюджетные трансферты</t>
  </si>
  <si>
    <t>000 2 02 09000 00 0000 151</t>
  </si>
  <si>
    <t>Прочие безвозмездные поступления от других бюджетов бюджетной системы</t>
  </si>
  <si>
    <t>000 2 03 00000 00 0000 180</t>
  </si>
  <si>
    <t>БЕЗВОЗМЕЗДНЫЕ ПОСТУПЛЕНИЯ ОТ ГОСУДАРСТВЕННЫХ (МУНИЦИПАЛЬНЫХ) ОРГАНИЗАЦИЙ</t>
  </si>
  <si>
    <t xml:space="preserve"> 000 2 04 00000 02 0000 180</t>
  </si>
  <si>
    <t>ПРОЧИЕ БЕЗВОЗМЕЗДНЫЕ ПОСТУПЛЕНИЯ ОТ НЕГОСУДАРСТВЕННЫХ ОРГАНИЗАЦИЙ В БЮДЖЕТЫ СУБЪЕКТОВ РОССИЙСКОЙ ФЕДЕРАЦИИ</t>
  </si>
  <si>
    <t>000 2 18 00000 00 0000 000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</si>
  <si>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</si>
  <si>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000 8 50 00000 00 0000 000</t>
  </si>
  <si>
    <t>Итого доходов</t>
  </si>
  <si>
    <t>(тыс. рублей)</t>
  </si>
  <si>
    <t>Код</t>
  </si>
  <si>
    <t>Наименование кода администратора, группы, подгруппы, статьи, подстатьи, элемента, программы (подпрограммы), кода экономической классификации источников внутреннего финансирования дефицитов бюджетв</t>
  </si>
  <si>
    <t>000  01  00  00  00  00  0000  000</t>
  </si>
  <si>
    <t>ПРОФИЦИТ БЮДЖЕТА (со знаком"плюс"),                                                           ДЕФИЦИТ БЮДЖЕТА (со знаком "минус")</t>
  </si>
  <si>
    <t>000 01  01  00  00  00  0000  000</t>
  </si>
  <si>
    <t>Государственные (муниципальные) ценные бумаги,  номинальная стоимость которых указана в валюте  Российской Федерации</t>
  </si>
  <si>
    <t xml:space="preserve">000  01  01  00  00  00  0000 700 </t>
  </si>
  <si>
    <t>Выпуск государственных ценных бумаг, номинальная стоимость которых указана в валюте Российской Федерации</t>
  </si>
  <si>
    <t>000 01  01  00  00  00  0000  800</t>
  </si>
  <si>
    <t>Погашение государственных  (муниципальных)ценных бумаг, номинальная  стоимость которых указана в валюте Российской  Федерации</t>
  </si>
  <si>
    <t>000 01  02  00  00  00  0000  000</t>
  </si>
  <si>
    <t>Кредиты кредитных организаций в валюте  Российской Федерации</t>
  </si>
  <si>
    <t>000 01  02  00  00  00  0000  700</t>
  </si>
  <si>
    <t>Получение кредитов от кредитных организаций в  валюте Российской Федерации</t>
  </si>
  <si>
    <t>000 01  02  00  00  00  0000  800</t>
  </si>
  <si>
    <t>Погашение кредитов, предоставленных кредитными  организациями в валюте Российской Федерации</t>
  </si>
  <si>
    <t>000 01  03  00  00  00  0000  000</t>
  </si>
  <si>
    <t>Бюджетные кредиты от других бюджетов бюджетной  системы Российской Федерации</t>
  </si>
  <si>
    <t>000 01  03  00  00  00  0000  700</t>
  </si>
  <si>
    <t>Получение бюджетных кредитов от других  Бюджетов бюджетной системы Российской  Федерации в валюте Российской Федерации</t>
  </si>
  <si>
    <t>000 01  03  00  00  00  0000  800</t>
  </si>
  <si>
    <t>Погашение бюджетных кредитов, полученных от  других бюджетов бюджетной системы Российской  Федерации в валюте Российской Федерации</t>
  </si>
  <si>
    <t>000 01  06  00  00  00  0000  000</t>
  </si>
  <si>
    <t>Иные источники внутреннего финансирования  дефицитов бюджетов</t>
  </si>
  <si>
    <t>000 01  06  01  00  00  0000  000</t>
  </si>
  <si>
    <t>Акции и иные формы участия в капитале,  находящиеся в государственной и муниципальной  собственности</t>
  </si>
  <si>
    <t>000 01  06  04  00  00  0000  000</t>
  </si>
  <si>
    <t>Исполнение государственных и муниципальных  гарантий в валюте Российской Федерации</t>
  </si>
  <si>
    <t>000 01  06  05  01  02  0000  640</t>
  </si>
  <si>
    <t>Возврат бюджетных кредитов, предоставленных  юридическим лицам из бюджетов субъектов  Российской Федерации в валюте Российской  Федерации</t>
  </si>
  <si>
    <t>000 01  06  05  01  05  0000  540</t>
  </si>
  <si>
    <t>Предоставление бюджетных кредитов юридическим  лицам  в  валюте Российской Федерации</t>
  </si>
  <si>
    <t>000 01  06  05  02  02  0000  640</t>
  </si>
  <si>
    <t>Возврат бюджетных кредитов, предоставленных  другим бюджетам бюджетной системы Российской  Федерации из бюджетов субъектов Российской  Федерации в валюте  Российской Федерации</t>
  </si>
  <si>
    <t>000  01  06  05  02  02  0000  540</t>
  </si>
  <si>
    <t>Предоставление бюджетных кредитов другим бюджетам бюджетной системы в  валюте Российской Федерации</t>
  </si>
  <si>
    <t>000 01  05  00  00  00  0000  000</t>
  </si>
  <si>
    <t xml:space="preserve">Изменение остатков средств на счетах </t>
  </si>
  <si>
    <t>000 01  00  00  00  00  0000  000</t>
  </si>
  <si>
    <t>ИТОГО ИСТОЧНИКОВ ВНУТРЕННЕГО ФИНАНСИРОВАНИЯ ДЕФИЦИТОВ  БЮДЖЕТОВ</t>
  </si>
  <si>
    <t>Оценка ожидаемого исполнения доходов государственного бюджета Республики Саха (Якутия) за 2018 год</t>
  </si>
  <si>
    <t>Оценка ожидаемого исполнения расходов государственного бюджета Республики Саха (Якутия) за 2018 год</t>
  </si>
  <si>
    <t>Оценка ожидаемого исполнения государственного бюджета Республики Саха (Якутия) за 2018 год  по источникам внутреннего финансирования дефицита</t>
  </si>
  <si>
    <t>Прикладные научные исследования в области общегосударственных вопросов</t>
  </si>
  <si>
    <t xml:space="preserve"> 000 2 07 00000 02 0000 180</t>
  </si>
  <si>
    <t>ПРОЧИЕ БЕЗВОЗМЕЗДНЫЕ ПОСТУПЛЕНИЯ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</si>
</sst>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(* #,##0.00_);_(* \(#,##0.00\);_(* &quot;-&quot;??_);_(@_)"/>
    <numFmt numFmtId="167" formatCode="#,##0.0"/>
  </numFmts>
  <fonts count="25" x14ac:knownFonts="1">
    <font>
      <sz val="10"/>
      <color rgb="FF000000"/>
      <name val="Times New Roman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5">
    <xf numFmtId="164" fontId="0" fillId="0" borderId="0">
      <alignment vertical="top" wrapText="1"/>
    </xf>
    <xf numFmtId="0" fontId="5" fillId="0" borderId="0"/>
    <xf numFmtId="0" fontId="7" fillId="0" borderId="0">
      <alignment vertical="top" wrapText="1"/>
    </xf>
    <xf numFmtId="164" fontId="10" fillId="0" borderId="0">
      <alignment vertical="top" wrapText="1"/>
    </xf>
    <xf numFmtId="0" fontId="10" fillId="0" borderId="0">
      <alignment vertical="top" wrapText="1"/>
    </xf>
    <xf numFmtId="0" fontId="4" fillId="0" borderId="0"/>
    <xf numFmtId="0" fontId="11" fillId="0" borderId="0"/>
    <xf numFmtId="165" fontId="12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3" fillId="0" borderId="0"/>
    <xf numFmtId="0" fontId="15" fillId="0" borderId="0"/>
    <xf numFmtId="166" fontId="15" fillId="0" borderId="0" applyFont="0" applyFill="0" applyBorder="0" applyAlignment="0" applyProtection="0"/>
    <xf numFmtId="0" fontId="2" fillId="0" borderId="0"/>
    <xf numFmtId="0" fontId="1" fillId="0" borderId="0"/>
  </cellStyleXfs>
  <cellXfs count="91">
    <xf numFmtId="164" fontId="0" fillId="0" borderId="0" xfId="0" applyNumberFormat="1" applyFont="1" applyFill="1" applyAlignment="1">
      <alignment vertical="top" wrapText="1"/>
    </xf>
    <xf numFmtId="0" fontId="6" fillId="0" borderId="1" xfId="0" applyNumberFormat="1" applyFont="1" applyFill="1" applyBorder="1" applyAlignment="1">
      <alignment horizontal="center" vertical="top" wrapText="1"/>
    </xf>
    <xf numFmtId="164" fontId="0" fillId="0" borderId="0" xfId="0" applyFont="1" applyFill="1" applyAlignment="1">
      <alignment vertical="top" wrapText="1"/>
    </xf>
    <xf numFmtId="0" fontId="9" fillId="0" borderId="0" xfId="1" applyFont="1" applyFill="1" applyAlignment="1">
      <alignment vertical="top" wrapText="1"/>
    </xf>
    <xf numFmtId="3" fontId="8" fillId="0" borderId="2" xfId="1" applyNumberFormat="1" applyFont="1" applyFill="1" applyBorder="1" applyAlignment="1">
      <alignment horizontal="center" vertical="top" wrapText="1"/>
    </xf>
    <xf numFmtId="0" fontId="8" fillId="0" borderId="2" xfId="1" applyFont="1" applyFill="1" applyBorder="1" applyAlignment="1">
      <alignment horizontal="center" vertical="top" wrapText="1"/>
    </xf>
    <xf numFmtId="0" fontId="13" fillId="0" borderId="0" xfId="10" applyFont="1"/>
    <xf numFmtId="0" fontId="13" fillId="0" borderId="0" xfId="10" applyFont="1" applyBorder="1"/>
    <xf numFmtId="0" fontId="6" fillId="0" borderId="5" xfId="0" applyNumberFormat="1" applyFont="1" applyFill="1" applyBorder="1" applyAlignment="1">
      <alignment horizontal="center" vertical="top" wrapText="1"/>
    </xf>
    <xf numFmtId="3" fontId="6" fillId="0" borderId="5" xfId="0" applyNumberFormat="1" applyFont="1" applyFill="1" applyBorder="1" applyAlignment="1">
      <alignment horizontal="center" vertical="top" wrapText="1"/>
    </xf>
    <xf numFmtId="0" fontId="6" fillId="0" borderId="2" xfId="0" applyNumberFormat="1" applyFont="1" applyFill="1" applyBorder="1" applyAlignment="1">
      <alignment vertical="top" wrapText="1"/>
    </xf>
    <xf numFmtId="0" fontId="0" fillId="0" borderId="2" xfId="0" applyNumberFormat="1" applyFont="1" applyFill="1" applyBorder="1" applyAlignment="1">
      <alignment vertical="top" wrapText="1"/>
    </xf>
    <xf numFmtId="1" fontId="0" fillId="0" borderId="2" xfId="0" applyNumberFormat="1" applyFont="1" applyFill="1" applyBorder="1" applyAlignment="1">
      <alignment vertical="top" wrapText="1"/>
    </xf>
    <xf numFmtId="0" fontId="16" fillId="0" borderId="2" xfId="0" applyNumberFormat="1" applyFont="1" applyFill="1" applyBorder="1" applyAlignment="1">
      <alignment horizontal="left" vertical="top" wrapText="1"/>
    </xf>
    <xf numFmtId="0" fontId="16" fillId="0" borderId="2" xfId="0" applyNumberFormat="1" applyFont="1" applyFill="1" applyBorder="1" applyAlignment="1">
      <alignment horizontal="center" vertical="top" wrapText="1"/>
    </xf>
    <xf numFmtId="0" fontId="16" fillId="0" borderId="2" xfId="0" applyNumberFormat="1" applyFont="1" applyFill="1" applyBorder="1" applyAlignment="1">
      <alignment vertical="top" wrapText="1"/>
    </xf>
    <xf numFmtId="1" fontId="16" fillId="0" borderId="2" xfId="0" applyNumberFormat="1" applyFont="1" applyFill="1" applyBorder="1" applyAlignment="1">
      <alignment vertical="top" wrapText="1"/>
    </xf>
    <xf numFmtId="0" fontId="0" fillId="0" borderId="2" xfId="0" applyNumberFormat="1" applyFont="1" applyFill="1" applyBorder="1" applyAlignment="1">
      <alignment horizontal="left" vertical="top" wrapText="1"/>
    </xf>
    <xf numFmtId="0" fontId="0" fillId="0" borderId="2" xfId="0" applyNumberFormat="1" applyFont="1" applyFill="1" applyBorder="1" applyAlignment="1">
      <alignment horizontal="center" vertical="top" wrapText="1"/>
    </xf>
    <xf numFmtId="1" fontId="9" fillId="0" borderId="2" xfId="0" applyNumberFormat="1" applyFont="1" applyFill="1" applyBorder="1" applyAlignment="1">
      <alignment vertical="top" wrapText="1"/>
    </xf>
    <xf numFmtId="1" fontId="14" fillId="0" borderId="2" xfId="0" applyNumberFormat="1" applyFont="1" applyFill="1" applyBorder="1" applyAlignment="1">
      <alignment vertical="top" wrapText="1"/>
    </xf>
    <xf numFmtId="164" fontId="14" fillId="2" borderId="0" xfId="0" applyFont="1" applyFill="1" applyAlignment="1"/>
    <xf numFmtId="164" fontId="14" fillId="2" borderId="0" xfId="0" applyFont="1" applyFill="1" applyBorder="1" applyAlignment="1"/>
    <xf numFmtId="164" fontId="14" fillId="2" borderId="0" xfId="0" applyFont="1" applyFill="1" applyBorder="1" applyAlignment="1">
      <alignment horizontal="left" wrapText="1"/>
    </xf>
    <xf numFmtId="164" fontId="14" fillId="2" borderId="0" xfId="0" applyFont="1" applyFill="1" applyBorder="1" applyAlignment="1">
      <alignment horizontal="right"/>
    </xf>
    <xf numFmtId="49" fontId="9" fillId="2" borderId="2" xfId="0" applyNumberFormat="1" applyFont="1" applyFill="1" applyBorder="1" applyAlignment="1">
      <alignment horizontal="center" vertical="top"/>
    </xf>
    <xf numFmtId="0" fontId="9" fillId="2" borderId="2" xfId="0" applyNumberFormat="1" applyFont="1" applyFill="1" applyBorder="1" applyAlignment="1">
      <alignment horizontal="left" vertical="top" wrapText="1"/>
    </xf>
    <xf numFmtId="49" fontId="14" fillId="2" borderId="2" xfId="0" applyNumberFormat="1" applyFont="1" applyFill="1" applyBorder="1" applyAlignment="1">
      <alignment horizontal="center" vertical="top"/>
    </xf>
    <xf numFmtId="0" fontId="14" fillId="2" borderId="2" xfId="0" applyNumberFormat="1" applyFont="1" applyFill="1" applyBorder="1" applyAlignment="1">
      <alignment horizontal="left" vertical="top" wrapText="1"/>
    </xf>
    <xf numFmtId="0" fontId="14" fillId="2" borderId="2" xfId="0" applyNumberFormat="1" applyFont="1" applyFill="1" applyBorder="1" applyAlignment="1">
      <alignment horizontal="left" vertical="justify" wrapText="1"/>
    </xf>
    <xf numFmtId="49" fontId="14" fillId="2" borderId="2" xfId="0" applyNumberFormat="1" applyFont="1" applyFill="1" applyBorder="1" applyAlignment="1">
      <alignment horizontal="center" vertical="top" wrapText="1"/>
    </xf>
    <xf numFmtId="49" fontId="9" fillId="2" borderId="2" xfId="0" applyNumberFormat="1" applyFont="1" applyFill="1" applyBorder="1" applyAlignment="1">
      <alignment horizontal="center"/>
    </xf>
    <xf numFmtId="0" fontId="9" fillId="2" borderId="2" xfId="0" applyNumberFormat="1" applyFont="1" applyFill="1" applyBorder="1" applyAlignment="1">
      <alignment horizontal="left" wrapText="1"/>
    </xf>
    <xf numFmtId="0" fontId="18" fillId="3" borderId="0" xfId="11" applyFont="1" applyFill="1" applyBorder="1" applyAlignment="1">
      <alignment horizontal="center" vertical="center"/>
    </xf>
    <xf numFmtId="0" fontId="18" fillId="3" borderId="0" xfId="11" applyFont="1" applyFill="1" applyBorder="1" applyAlignment="1">
      <alignment vertical="center" wrapText="1"/>
    </xf>
    <xf numFmtId="3" fontId="18" fillId="3" borderId="0" xfId="12" applyNumberFormat="1" applyFont="1" applyFill="1" applyBorder="1" applyAlignment="1">
      <alignment vertical="center" wrapText="1"/>
    </xf>
    <xf numFmtId="0" fontId="19" fillId="3" borderId="0" xfId="11" applyFont="1" applyFill="1" applyBorder="1" applyAlignment="1">
      <alignment horizontal="center" vertical="center"/>
    </xf>
    <xf numFmtId="0" fontId="19" fillId="3" borderId="0" xfId="11" applyFont="1" applyFill="1" applyBorder="1" applyAlignment="1">
      <alignment vertical="center" wrapText="1"/>
    </xf>
    <xf numFmtId="3" fontId="19" fillId="3" borderId="0" xfId="12" applyNumberFormat="1" applyFont="1" applyFill="1" applyBorder="1" applyAlignment="1">
      <alignment vertical="center"/>
    </xf>
    <xf numFmtId="0" fontId="19" fillId="3" borderId="0" xfId="11" applyFont="1" applyFill="1" applyBorder="1" applyAlignment="1">
      <alignment vertical="center"/>
    </xf>
    <xf numFmtId="0" fontId="19" fillId="3" borderId="0" xfId="11" applyFont="1" applyFill="1" applyBorder="1" applyAlignment="1">
      <alignment horizontal="left" vertical="center"/>
    </xf>
    <xf numFmtId="0" fontId="18" fillId="3" borderId="0" xfId="11" applyFont="1" applyFill="1" applyBorder="1" applyAlignment="1">
      <alignment vertical="center"/>
    </xf>
    <xf numFmtId="0" fontId="18" fillId="3" borderId="0" xfId="10" applyFont="1" applyFill="1" applyBorder="1" applyAlignment="1">
      <alignment horizontal="center" vertical="top"/>
    </xf>
    <xf numFmtId="3" fontId="18" fillId="3" borderId="0" xfId="12" applyNumberFormat="1" applyFont="1" applyFill="1" applyBorder="1" applyAlignment="1">
      <alignment vertical="center"/>
    </xf>
    <xf numFmtId="0" fontId="19" fillId="3" borderId="0" xfId="11" applyFont="1" applyFill="1" applyBorder="1" applyAlignment="1">
      <alignment horizontal="center"/>
    </xf>
    <xf numFmtId="3" fontId="19" fillId="3" borderId="0" xfId="12" applyNumberFormat="1" applyFont="1" applyFill="1" applyBorder="1" applyAlignment="1"/>
    <xf numFmtId="0" fontId="20" fillId="0" borderId="0" xfId="10" applyNumberFormat="1" applyFont="1" applyBorder="1" applyAlignment="1">
      <alignment horizontal="left" vertical="top" wrapText="1"/>
    </xf>
    <xf numFmtId="0" fontId="19" fillId="3" borderId="0" xfId="11" applyFont="1" applyFill="1" applyBorder="1" applyAlignment="1">
      <alignment horizontal="center" vertical="center" wrapText="1"/>
    </xf>
    <xf numFmtId="0" fontId="21" fillId="0" borderId="0" xfId="10" applyFont="1" applyBorder="1"/>
    <xf numFmtId="0" fontId="18" fillId="0" borderId="0" xfId="11" applyFont="1" applyFill="1"/>
    <xf numFmtId="0" fontId="14" fillId="0" borderId="0" xfId="11" applyFont="1" applyFill="1"/>
    <xf numFmtId="0" fontId="9" fillId="0" borderId="2" xfId="11" applyFont="1" applyFill="1" applyBorder="1" applyAlignment="1">
      <alignment horizontal="center" vertical="center"/>
    </xf>
    <xf numFmtId="3" fontId="14" fillId="0" borderId="2" xfId="0" applyNumberFormat="1" applyFont="1" applyFill="1" applyBorder="1" applyAlignment="1">
      <alignment horizontal="right" vertical="top" wrapText="1"/>
    </xf>
    <xf numFmtId="0" fontId="14" fillId="0" borderId="2" xfId="0" applyNumberFormat="1" applyFont="1" applyFill="1" applyBorder="1" applyAlignment="1">
      <alignment horizontal="left" vertical="top" wrapText="1"/>
    </xf>
    <xf numFmtId="0" fontId="14" fillId="0" borderId="2" xfId="0" applyNumberFormat="1" applyFont="1" applyFill="1" applyBorder="1" applyAlignment="1">
      <alignment horizontal="center" vertical="top" wrapText="1"/>
    </xf>
    <xf numFmtId="164" fontId="14" fillId="0" borderId="0" xfId="0" applyNumberFormat="1" applyFont="1" applyFill="1" applyAlignment="1">
      <alignment vertical="top" wrapText="1"/>
    </xf>
    <xf numFmtId="3" fontId="9" fillId="0" borderId="2" xfId="0" applyNumberFormat="1" applyFont="1" applyFill="1" applyBorder="1" applyAlignment="1">
      <alignment horizontal="right" vertical="top" wrapText="1"/>
    </xf>
    <xf numFmtId="3" fontId="9" fillId="0" borderId="2" xfId="0" applyNumberFormat="1" applyFont="1" applyFill="1" applyBorder="1" applyAlignment="1">
      <alignment horizontal="right" vertical="top"/>
    </xf>
    <xf numFmtId="3" fontId="9" fillId="0" borderId="2" xfId="0" applyNumberFormat="1" applyFont="1" applyFill="1" applyBorder="1" applyAlignment="1">
      <alignment vertical="top"/>
    </xf>
    <xf numFmtId="3" fontId="14" fillId="0" borderId="2" xfId="0" applyNumberFormat="1" applyFont="1" applyFill="1" applyBorder="1" applyAlignment="1">
      <alignment horizontal="right" vertical="top"/>
    </xf>
    <xf numFmtId="0" fontId="21" fillId="0" borderId="0" xfId="14" applyFont="1" applyAlignment="1">
      <alignment horizontal="right"/>
    </xf>
    <xf numFmtId="0" fontId="21" fillId="0" borderId="0" xfId="14" applyFont="1"/>
    <xf numFmtId="0" fontId="13" fillId="0" borderId="0" xfId="14" applyFont="1"/>
    <xf numFmtId="0" fontId="9" fillId="0" borderId="0" xfId="14" applyFont="1" applyAlignment="1">
      <alignment horizontal="center"/>
    </xf>
    <xf numFmtId="0" fontId="9" fillId="0" borderId="0" xfId="14" applyFont="1" applyAlignment="1">
      <alignment horizontal="right"/>
    </xf>
    <xf numFmtId="0" fontId="22" fillId="0" borderId="0" xfId="14" applyFont="1" applyAlignment="1">
      <alignment horizontal="right"/>
    </xf>
    <xf numFmtId="0" fontId="17" fillId="0" borderId="0" xfId="14" applyFont="1" applyAlignment="1">
      <alignment horizontal="right"/>
    </xf>
    <xf numFmtId="0" fontId="14" fillId="0" borderId="2" xfId="14" applyFont="1" applyFill="1" applyBorder="1" applyAlignment="1">
      <alignment horizontal="center" vertical="center" wrapText="1"/>
    </xf>
    <xf numFmtId="0" fontId="14" fillId="0" borderId="2" xfId="14" applyFont="1" applyBorder="1" applyAlignment="1">
      <alignment horizontal="center" vertical="center" wrapText="1"/>
    </xf>
    <xf numFmtId="0" fontId="9" fillId="0" borderId="2" xfId="14" applyFont="1" applyFill="1" applyBorder="1" applyAlignment="1">
      <alignment vertical="center" wrapText="1"/>
    </xf>
    <xf numFmtId="3" fontId="23" fillId="0" borderId="2" xfId="12" applyNumberFormat="1" applyFont="1" applyFill="1" applyBorder="1" applyAlignment="1">
      <alignment horizontal="right" vertical="center"/>
    </xf>
    <xf numFmtId="167" fontId="23" fillId="0" borderId="2" xfId="14" applyNumberFormat="1" applyFont="1" applyFill="1" applyBorder="1" applyAlignment="1">
      <alignment horizontal="right" vertical="center" wrapText="1"/>
    </xf>
    <xf numFmtId="49" fontId="9" fillId="0" borderId="2" xfId="14" applyNumberFormat="1" applyFont="1" applyBorder="1" applyAlignment="1">
      <alignment horizontal="center" vertical="center"/>
    </xf>
    <xf numFmtId="0" fontId="9" fillId="0" borderId="2" xfId="14" applyFont="1" applyBorder="1" applyAlignment="1">
      <alignment vertical="center" wrapText="1"/>
    </xf>
    <xf numFmtId="3" fontId="23" fillId="0" borderId="2" xfId="14" applyNumberFormat="1" applyFont="1" applyBorder="1" applyAlignment="1">
      <alignment horizontal="right" vertical="center"/>
    </xf>
    <xf numFmtId="49" fontId="14" fillId="0" borderId="2" xfId="14" applyNumberFormat="1" applyFont="1" applyBorder="1" applyAlignment="1">
      <alignment horizontal="center" vertical="center"/>
    </xf>
    <xf numFmtId="0" fontId="14" fillId="0" borderId="2" xfId="14" applyFont="1" applyBorder="1" applyAlignment="1">
      <alignment vertical="center" wrapText="1"/>
    </xf>
    <xf numFmtId="3" fontId="24" fillId="0" borderId="2" xfId="14" applyNumberFormat="1" applyFont="1" applyBorder="1" applyAlignment="1">
      <alignment horizontal="right" vertical="center"/>
    </xf>
    <xf numFmtId="167" fontId="24" fillId="0" borderId="2" xfId="14" applyNumberFormat="1" applyFont="1" applyFill="1" applyBorder="1" applyAlignment="1">
      <alignment horizontal="right" vertical="center" wrapText="1"/>
    </xf>
    <xf numFmtId="3" fontId="23" fillId="0" borderId="2" xfId="14" applyNumberFormat="1" applyFont="1" applyFill="1" applyBorder="1" applyAlignment="1">
      <alignment horizontal="right" vertical="center"/>
    </xf>
    <xf numFmtId="3" fontId="24" fillId="0" borderId="2" xfId="14" applyNumberFormat="1" applyFont="1" applyFill="1" applyBorder="1" applyAlignment="1">
      <alignment horizontal="right" vertical="center"/>
    </xf>
    <xf numFmtId="164" fontId="8" fillId="2" borderId="0" xfId="0" applyFont="1" applyFill="1" applyAlignment="1">
      <alignment horizontal="center"/>
    </xf>
    <xf numFmtId="164" fontId="14" fillId="2" borderId="0" xfId="0" applyFont="1" applyFill="1" applyAlignment="1">
      <alignment horizontal="center" vertical="center" wrapText="1"/>
    </xf>
    <xf numFmtId="164" fontId="14" fillId="2" borderId="3" xfId="0" applyFont="1" applyFill="1" applyBorder="1" applyAlignment="1">
      <alignment horizontal="center" vertical="center"/>
    </xf>
    <xf numFmtId="164" fontId="14" fillId="2" borderId="4" xfId="0" applyFont="1" applyFill="1" applyBorder="1" applyAlignment="1">
      <alignment horizontal="center" vertical="center"/>
    </xf>
    <xf numFmtId="164" fontId="14" fillId="2" borderId="3" xfId="0" applyFont="1" applyFill="1" applyBorder="1" applyAlignment="1">
      <alignment horizontal="center" vertical="center" wrapText="1"/>
    </xf>
    <xf numFmtId="164" fontId="14" fillId="2" borderId="4" xfId="0" applyFont="1" applyFill="1" applyBorder="1" applyAlignment="1">
      <alignment horizontal="center" vertical="center" wrapText="1"/>
    </xf>
    <xf numFmtId="164" fontId="14" fillId="0" borderId="3" xfId="0" applyFont="1" applyFill="1" applyBorder="1" applyAlignment="1">
      <alignment horizontal="center" vertical="center" wrapText="1"/>
    </xf>
    <xf numFmtId="164" fontId="14" fillId="0" borderId="4" xfId="0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top" wrapText="1"/>
    </xf>
    <xf numFmtId="0" fontId="8" fillId="0" borderId="0" xfId="14" applyFont="1" applyAlignment="1">
      <alignment horizontal="center" vertical="center" wrapText="1"/>
    </xf>
  </cellXfs>
  <cellStyles count="15">
    <cellStyle name="Normal_Sheet1" xfId="6"/>
    <cellStyle name="Обычный" xfId="0" builtinId="0"/>
    <cellStyle name="Обычный 2" xfId="2"/>
    <cellStyle name="Обычный 2 2" xfId="3"/>
    <cellStyle name="Обычный 2 3" xfId="4"/>
    <cellStyle name="Обычный 3" xfId="1"/>
    <cellStyle name="Обычный 4" xfId="5"/>
    <cellStyle name="Обычный 5" xfId="8"/>
    <cellStyle name="Обычный 6" xfId="10"/>
    <cellStyle name="Обычный 6 2" xfId="13"/>
    <cellStyle name="Обычный 6 2 2" xfId="14"/>
    <cellStyle name="Обычный_Анализ реса на 01.04.05." xfId="11"/>
    <cellStyle name="Финансовый 2" xfId="7"/>
    <cellStyle name="Финансовый 3" xfId="9"/>
    <cellStyle name="Финансовый_Анализ реса на 01.04.05.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2524125</xdr:colOff>
      <xdr:row>11</xdr:row>
      <xdr:rowOff>0</xdr:rowOff>
    </xdr:from>
    <xdr:to>
      <xdr:col>2</xdr:col>
      <xdr:colOff>0</xdr:colOff>
      <xdr:row>11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876675" y="6143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2524125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3876675" y="3067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2524125</xdr:colOff>
      <xdr:row>11</xdr:row>
      <xdr:rowOff>0</xdr:rowOff>
    </xdr:from>
    <xdr:to>
      <xdr:col>2</xdr:col>
      <xdr:colOff>0</xdr:colOff>
      <xdr:row>11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3876675" y="6143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2524125</xdr:colOff>
      <xdr:row>11</xdr:row>
      <xdr:rowOff>0</xdr:rowOff>
    </xdr:from>
    <xdr:to>
      <xdr:col>2</xdr:col>
      <xdr:colOff>0</xdr:colOff>
      <xdr:row>11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3876675" y="6143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2524125</xdr:colOff>
      <xdr:row>11</xdr:row>
      <xdr:rowOff>0</xdr:rowOff>
    </xdr:from>
    <xdr:to>
      <xdr:col>2</xdr:col>
      <xdr:colOff>0</xdr:colOff>
      <xdr:row>11</xdr:row>
      <xdr:rowOff>0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3876675" y="6143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2524125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7" name="Line 3"/>
        <xdr:cNvSpPr>
          <a:spLocks noChangeShapeType="1"/>
        </xdr:cNvSpPr>
      </xdr:nvSpPr>
      <xdr:spPr bwMode="auto">
        <a:xfrm>
          <a:off x="3876675" y="3067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2524125</xdr:colOff>
      <xdr:row>11</xdr:row>
      <xdr:rowOff>0</xdr:rowOff>
    </xdr:from>
    <xdr:to>
      <xdr:col>2</xdr:col>
      <xdr:colOff>0</xdr:colOff>
      <xdr:row>11</xdr:row>
      <xdr:rowOff>0</xdr:rowOff>
    </xdr:to>
    <xdr:sp macro="" textlink="">
      <xdr:nvSpPr>
        <xdr:cNvPr id="8" name="Line 1"/>
        <xdr:cNvSpPr>
          <a:spLocks noChangeShapeType="1"/>
        </xdr:cNvSpPr>
      </xdr:nvSpPr>
      <xdr:spPr bwMode="auto">
        <a:xfrm>
          <a:off x="3876675" y="6143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2524125</xdr:colOff>
      <xdr:row>11</xdr:row>
      <xdr:rowOff>0</xdr:rowOff>
    </xdr:from>
    <xdr:to>
      <xdr:col>2</xdr:col>
      <xdr:colOff>0</xdr:colOff>
      <xdr:row>11</xdr:row>
      <xdr:rowOff>0</xdr:rowOff>
    </xdr:to>
    <xdr:sp macro="" textlink="">
      <xdr:nvSpPr>
        <xdr:cNvPr id="9" name="Line 1"/>
        <xdr:cNvSpPr>
          <a:spLocks noChangeShapeType="1"/>
        </xdr:cNvSpPr>
      </xdr:nvSpPr>
      <xdr:spPr bwMode="auto">
        <a:xfrm>
          <a:off x="3876675" y="6143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2524125</xdr:colOff>
      <xdr:row>11</xdr:row>
      <xdr:rowOff>0</xdr:rowOff>
    </xdr:from>
    <xdr:to>
      <xdr:col>2</xdr:col>
      <xdr:colOff>0</xdr:colOff>
      <xdr:row>11</xdr:row>
      <xdr:rowOff>0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3876675" y="6143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2524125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11" name="Line 3"/>
        <xdr:cNvSpPr>
          <a:spLocks noChangeShapeType="1"/>
        </xdr:cNvSpPr>
      </xdr:nvSpPr>
      <xdr:spPr bwMode="auto">
        <a:xfrm>
          <a:off x="3876675" y="3067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2524125</xdr:colOff>
      <xdr:row>11</xdr:row>
      <xdr:rowOff>0</xdr:rowOff>
    </xdr:from>
    <xdr:to>
      <xdr:col>2</xdr:col>
      <xdr:colOff>0</xdr:colOff>
      <xdr:row>11</xdr:row>
      <xdr:rowOff>0</xdr:rowOff>
    </xdr:to>
    <xdr:sp macro="" textlink="">
      <xdr:nvSpPr>
        <xdr:cNvPr id="12" name="Line 1"/>
        <xdr:cNvSpPr>
          <a:spLocks noChangeShapeType="1"/>
        </xdr:cNvSpPr>
      </xdr:nvSpPr>
      <xdr:spPr bwMode="auto">
        <a:xfrm>
          <a:off x="3876675" y="6143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2524125</xdr:colOff>
      <xdr:row>11</xdr:row>
      <xdr:rowOff>0</xdr:rowOff>
    </xdr:from>
    <xdr:to>
      <xdr:col>2</xdr:col>
      <xdr:colOff>0</xdr:colOff>
      <xdr:row>11</xdr:row>
      <xdr:rowOff>0</xdr:rowOff>
    </xdr:to>
    <xdr:sp macro="" textlink="">
      <xdr:nvSpPr>
        <xdr:cNvPr id="13" name="Line 1"/>
        <xdr:cNvSpPr>
          <a:spLocks noChangeShapeType="1"/>
        </xdr:cNvSpPr>
      </xdr:nvSpPr>
      <xdr:spPr bwMode="auto">
        <a:xfrm>
          <a:off x="3876675" y="6143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2524125</xdr:colOff>
      <xdr:row>11</xdr:row>
      <xdr:rowOff>0</xdr:rowOff>
    </xdr:from>
    <xdr:to>
      <xdr:col>2</xdr:col>
      <xdr:colOff>0</xdr:colOff>
      <xdr:row>11</xdr:row>
      <xdr:rowOff>0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3876675" y="6143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2524125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15" name="Line 3"/>
        <xdr:cNvSpPr>
          <a:spLocks noChangeShapeType="1"/>
        </xdr:cNvSpPr>
      </xdr:nvSpPr>
      <xdr:spPr bwMode="auto">
        <a:xfrm>
          <a:off x="3876675" y="3067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2524125</xdr:colOff>
      <xdr:row>11</xdr:row>
      <xdr:rowOff>0</xdr:rowOff>
    </xdr:from>
    <xdr:to>
      <xdr:col>2</xdr:col>
      <xdr:colOff>0</xdr:colOff>
      <xdr:row>11</xdr:row>
      <xdr:rowOff>0</xdr:rowOff>
    </xdr:to>
    <xdr:sp macro="" textlink="">
      <xdr:nvSpPr>
        <xdr:cNvPr id="16" name="Line 1"/>
        <xdr:cNvSpPr>
          <a:spLocks noChangeShapeType="1"/>
        </xdr:cNvSpPr>
      </xdr:nvSpPr>
      <xdr:spPr bwMode="auto">
        <a:xfrm>
          <a:off x="3876675" y="6143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2524125</xdr:colOff>
      <xdr:row>11</xdr:row>
      <xdr:rowOff>0</xdr:rowOff>
    </xdr:from>
    <xdr:to>
      <xdr:col>2</xdr:col>
      <xdr:colOff>0</xdr:colOff>
      <xdr:row>11</xdr:row>
      <xdr:rowOff>0</xdr:rowOff>
    </xdr:to>
    <xdr:sp macro="" textlink="">
      <xdr:nvSpPr>
        <xdr:cNvPr id="17" name="Line 1"/>
        <xdr:cNvSpPr>
          <a:spLocks noChangeShapeType="1"/>
        </xdr:cNvSpPr>
      </xdr:nvSpPr>
      <xdr:spPr bwMode="auto">
        <a:xfrm>
          <a:off x="3876675" y="6143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2524125</xdr:colOff>
      <xdr:row>11</xdr:row>
      <xdr:rowOff>0</xdr:rowOff>
    </xdr:from>
    <xdr:to>
      <xdr:col>2</xdr:col>
      <xdr:colOff>0</xdr:colOff>
      <xdr:row>11</xdr:row>
      <xdr:rowOff>0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3876675" y="6143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2524125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19" name="Line 3"/>
        <xdr:cNvSpPr>
          <a:spLocks noChangeShapeType="1"/>
        </xdr:cNvSpPr>
      </xdr:nvSpPr>
      <xdr:spPr bwMode="auto">
        <a:xfrm>
          <a:off x="3876675" y="3067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2524125</xdr:colOff>
      <xdr:row>11</xdr:row>
      <xdr:rowOff>0</xdr:rowOff>
    </xdr:from>
    <xdr:to>
      <xdr:col>2</xdr:col>
      <xdr:colOff>0</xdr:colOff>
      <xdr:row>11</xdr:row>
      <xdr:rowOff>0</xdr:rowOff>
    </xdr:to>
    <xdr:sp macro="" textlink="">
      <xdr:nvSpPr>
        <xdr:cNvPr id="20" name="Line 1"/>
        <xdr:cNvSpPr>
          <a:spLocks noChangeShapeType="1"/>
        </xdr:cNvSpPr>
      </xdr:nvSpPr>
      <xdr:spPr bwMode="auto">
        <a:xfrm>
          <a:off x="3876675" y="6143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2524125</xdr:colOff>
      <xdr:row>11</xdr:row>
      <xdr:rowOff>0</xdr:rowOff>
    </xdr:from>
    <xdr:to>
      <xdr:col>2</xdr:col>
      <xdr:colOff>0</xdr:colOff>
      <xdr:row>11</xdr:row>
      <xdr:rowOff>0</xdr:rowOff>
    </xdr:to>
    <xdr:sp macro="" textlink="">
      <xdr:nvSpPr>
        <xdr:cNvPr id="21" name="Line 1"/>
        <xdr:cNvSpPr>
          <a:spLocks noChangeShapeType="1"/>
        </xdr:cNvSpPr>
      </xdr:nvSpPr>
      <xdr:spPr bwMode="auto">
        <a:xfrm>
          <a:off x="3876675" y="6143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2524125</xdr:colOff>
      <xdr:row>11</xdr:row>
      <xdr:rowOff>0</xdr:rowOff>
    </xdr:from>
    <xdr:to>
      <xdr:col>2</xdr:col>
      <xdr:colOff>0</xdr:colOff>
      <xdr:row>11</xdr:row>
      <xdr:rowOff>0</xdr:rowOff>
    </xdr:to>
    <xdr:sp macro="" textlink="">
      <xdr:nvSpPr>
        <xdr:cNvPr id="22" name="Line 1"/>
        <xdr:cNvSpPr>
          <a:spLocks noChangeShapeType="1"/>
        </xdr:cNvSpPr>
      </xdr:nvSpPr>
      <xdr:spPr bwMode="auto">
        <a:xfrm>
          <a:off x="3876675" y="6143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2524125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23" name="Line 3"/>
        <xdr:cNvSpPr>
          <a:spLocks noChangeShapeType="1"/>
        </xdr:cNvSpPr>
      </xdr:nvSpPr>
      <xdr:spPr bwMode="auto">
        <a:xfrm>
          <a:off x="3876675" y="3067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2524125</xdr:colOff>
      <xdr:row>11</xdr:row>
      <xdr:rowOff>0</xdr:rowOff>
    </xdr:from>
    <xdr:to>
      <xdr:col>2</xdr:col>
      <xdr:colOff>0</xdr:colOff>
      <xdr:row>11</xdr:row>
      <xdr:rowOff>0</xdr:rowOff>
    </xdr:to>
    <xdr:sp macro="" textlink="">
      <xdr:nvSpPr>
        <xdr:cNvPr id="24" name="Line 1"/>
        <xdr:cNvSpPr>
          <a:spLocks noChangeShapeType="1"/>
        </xdr:cNvSpPr>
      </xdr:nvSpPr>
      <xdr:spPr bwMode="auto">
        <a:xfrm>
          <a:off x="3876675" y="6143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2524125</xdr:colOff>
      <xdr:row>11</xdr:row>
      <xdr:rowOff>0</xdr:rowOff>
    </xdr:from>
    <xdr:to>
      <xdr:col>2</xdr:col>
      <xdr:colOff>0</xdr:colOff>
      <xdr:row>11</xdr:row>
      <xdr:rowOff>0</xdr:rowOff>
    </xdr:to>
    <xdr:sp macro="" textlink="">
      <xdr:nvSpPr>
        <xdr:cNvPr id="25" name="Line 1"/>
        <xdr:cNvSpPr>
          <a:spLocks noChangeShapeType="1"/>
        </xdr:cNvSpPr>
      </xdr:nvSpPr>
      <xdr:spPr bwMode="auto">
        <a:xfrm>
          <a:off x="3876675" y="6143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2524125</xdr:colOff>
      <xdr:row>11</xdr:row>
      <xdr:rowOff>0</xdr:rowOff>
    </xdr:from>
    <xdr:to>
      <xdr:col>2</xdr:col>
      <xdr:colOff>0</xdr:colOff>
      <xdr:row>11</xdr:row>
      <xdr:rowOff>0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3876675" y="6143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2524125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27" name="Line 3"/>
        <xdr:cNvSpPr>
          <a:spLocks noChangeShapeType="1"/>
        </xdr:cNvSpPr>
      </xdr:nvSpPr>
      <xdr:spPr bwMode="auto">
        <a:xfrm>
          <a:off x="3876675" y="3067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2524125</xdr:colOff>
      <xdr:row>11</xdr:row>
      <xdr:rowOff>0</xdr:rowOff>
    </xdr:from>
    <xdr:to>
      <xdr:col>2</xdr:col>
      <xdr:colOff>0</xdr:colOff>
      <xdr:row>11</xdr:row>
      <xdr:rowOff>0</xdr:rowOff>
    </xdr:to>
    <xdr:sp macro="" textlink="">
      <xdr:nvSpPr>
        <xdr:cNvPr id="28" name="Line 1"/>
        <xdr:cNvSpPr>
          <a:spLocks noChangeShapeType="1"/>
        </xdr:cNvSpPr>
      </xdr:nvSpPr>
      <xdr:spPr bwMode="auto">
        <a:xfrm>
          <a:off x="3876675" y="6143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2524125</xdr:colOff>
      <xdr:row>11</xdr:row>
      <xdr:rowOff>0</xdr:rowOff>
    </xdr:from>
    <xdr:to>
      <xdr:col>2</xdr:col>
      <xdr:colOff>0</xdr:colOff>
      <xdr:row>11</xdr:row>
      <xdr:rowOff>0</xdr:rowOff>
    </xdr:to>
    <xdr:sp macro="" textlink="">
      <xdr:nvSpPr>
        <xdr:cNvPr id="29" name="Line 1"/>
        <xdr:cNvSpPr>
          <a:spLocks noChangeShapeType="1"/>
        </xdr:cNvSpPr>
      </xdr:nvSpPr>
      <xdr:spPr bwMode="auto">
        <a:xfrm>
          <a:off x="3876675" y="6143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2524125</xdr:colOff>
      <xdr:row>11</xdr:row>
      <xdr:rowOff>0</xdr:rowOff>
    </xdr:from>
    <xdr:to>
      <xdr:col>2</xdr:col>
      <xdr:colOff>0</xdr:colOff>
      <xdr:row>11</xdr:row>
      <xdr:rowOff>0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3876675" y="6143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2524125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31" name="Line 3"/>
        <xdr:cNvSpPr>
          <a:spLocks noChangeShapeType="1"/>
        </xdr:cNvSpPr>
      </xdr:nvSpPr>
      <xdr:spPr bwMode="auto">
        <a:xfrm>
          <a:off x="3876675" y="3067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2524125</xdr:colOff>
      <xdr:row>11</xdr:row>
      <xdr:rowOff>0</xdr:rowOff>
    </xdr:from>
    <xdr:to>
      <xdr:col>2</xdr:col>
      <xdr:colOff>0</xdr:colOff>
      <xdr:row>11</xdr:row>
      <xdr:rowOff>0</xdr:rowOff>
    </xdr:to>
    <xdr:sp macro="" textlink="">
      <xdr:nvSpPr>
        <xdr:cNvPr id="32" name="Line 1"/>
        <xdr:cNvSpPr>
          <a:spLocks noChangeShapeType="1"/>
        </xdr:cNvSpPr>
      </xdr:nvSpPr>
      <xdr:spPr bwMode="auto">
        <a:xfrm>
          <a:off x="3876675" y="6143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2524125</xdr:colOff>
      <xdr:row>11</xdr:row>
      <xdr:rowOff>0</xdr:rowOff>
    </xdr:from>
    <xdr:to>
      <xdr:col>2</xdr:col>
      <xdr:colOff>0</xdr:colOff>
      <xdr:row>11</xdr:row>
      <xdr:rowOff>0</xdr:rowOff>
    </xdr:to>
    <xdr:sp macro="" textlink="">
      <xdr:nvSpPr>
        <xdr:cNvPr id="33" name="Line 1"/>
        <xdr:cNvSpPr>
          <a:spLocks noChangeShapeType="1"/>
        </xdr:cNvSpPr>
      </xdr:nvSpPr>
      <xdr:spPr bwMode="auto">
        <a:xfrm>
          <a:off x="3876675" y="6143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68"/>
  <sheetViews>
    <sheetView zoomScaleNormal="100" workbookViewId="0">
      <selection activeCell="B56" sqref="B56"/>
    </sheetView>
  </sheetViews>
  <sheetFormatPr defaultRowHeight="15" x14ac:dyDescent="0.25"/>
  <cols>
    <col min="1" max="1" width="30" style="48" customWidth="1"/>
    <col min="2" max="2" width="72" style="48" customWidth="1"/>
    <col min="3" max="3" width="17" style="48" customWidth="1"/>
    <col min="4" max="4" width="15.83203125" style="48" customWidth="1"/>
    <col min="5" max="5" width="12.6640625" style="48" customWidth="1"/>
    <col min="6" max="6" width="9.33203125" style="6"/>
    <col min="7" max="7" width="14" style="6" bestFit="1" customWidth="1"/>
    <col min="8" max="256" width="9.33203125" style="6"/>
    <col min="257" max="257" width="30" style="6" customWidth="1"/>
    <col min="258" max="258" width="63.6640625" style="6" customWidth="1"/>
    <col min="259" max="259" width="15.83203125" style="6" customWidth="1"/>
    <col min="260" max="260" width="14.5" style="6" customWidth="1"/>
    <col min="261" max="261" width="12.6640625" style="6" customWidth="1"/>
    <col min="262" max="262" width="9.33203125" style="6"/>
    <col min="263" max="263" width="14" style="6" bestFit="1" customWidth="1"/>
    <col min="264" max="512" width="9.33203125" style="6"/>
    <col min="513" max="513" width="30" style="6" customWidth="1"/>
    <col min="514" max="514" width="63.6640625" style="6" customWidth="1"/>
    <col min="515" max="515" width="15.83203125" style="6" customWidth="1"/>
    <col min="516" max="516" width="14.5" style="6" customWidth="1"/>
    <col min="517" max="517" width="12.6640625" style="6" customWidth="1"/>
    <col min="518" max="518" width="9.33203125" style="6"/>
    <col min="519" max="519" width="14" style="6" bestFit="1" customWidth="1"/>
    <col min="520" max="768" width="9.33203125" style="6"/>
    <col min="769" max="769" width="30" style="6" customWidth="1"/>
    <col min="770" max="770" width="63.6640625" style="6" customWidth="1"/>
    <col min="771" max="771" width="15.83203125" style="6" customWidth="1"/>
    <col min="772" max="772" width="14.5" style="6" customWidth="1"/>
    <col min="773" max="773" width="12.6640625" style="6" customWidth="1"/>
    <col min="774" max="774" width="9.33203125" style="6"/>
    <col min="775" max="775" width="14" style="6" bestFit="1" customWidth="1"/>
    <col min="776" max="1024" width="9.33203125" style="6"/>
    <col min="1025" max="1025" width="30" style="6" customWidth="1"/>
    <col min="1026" max="1026" width="63.6640625" style="6" customWidth="1"/>
    <col min="1027" max="1027" width="15.83203125" style="6" customWidth="1"/>
    <col min="1028" max="1028" width="14.5" style="6" customWidth="1"/>
    <col min="1029" max="1029" width="12.6640625" style="6" customWidth="1"/>
    <col min="1030" max="1030" width="9.33203125" style="6"/>
    <col min="1031" max="1031" width="14" style="6" bestFit="1" customWidth="1"/>
    <col min="1032" max="1280" width="9.33203125" style="6"/>
    <col min="1281" max="1281" width="30" style="6" customWidth="1"/>
    <col min="1282" max="1282" width="63.6640625" style="6" customWidth="1"/>
    <col min="1283" max="1283" width="15.83203125" style="6" customWidth="1"/>
    <col min="1284" max="1284" width="14.5" style="6" customWidth="1"/>
    <col min="1285" max="1285" width="12.6640625" style="6" customWidth="1"/>
    <col min="1286" max="1286" width="9.33203125" style="6"/>
    <col min="1287" max="1287" width="14" style="6" bestFit="1" customWidth="1"/>
    <col min="1288" max="1536" width="9.33203125" style="6"/>
    <col min="1537" max="1537" width="30" style="6" customWidth="1"/>
    <col min="1538" max="1538" width="63.6640625" style="6" customWidth="1"/>
    <col min="1539" max="1539" width="15.83203125" style="6" customWidth="1"/>
    <col min="1540" max="1540" width="14.5" style="6" customWidth="1"/>
    <col min="1541" max="1541" width="12.6640625" style="6" customWidth="1"/>
    <col min="1542" max="1542" width="9.33203125" style="6"/>
    <col min="1543" max="1543" width="14" style="6" bestFit="1" customWidth="1"/>
    <col min="1544" max="1792" width="9.33203125" style="6"/>
    <col min="1793" max="1793" width="30" style="6" customWidth="1"/>
    <col min="1794" max="1794" width="63.6640625" style="6" customWidth="1"/>
    <col min="1795" max="1795" width="15.83203125" style="6" customWidth="1"/>
    <col min="1796" max="1796" width="14.5" style="6" customWidth="1"/>
    <col min="1797" max="1797" width="12.6640625" style="6" customWidth="1"/>
    <col min="1798" max="1798" width="9.33203125" style="6"/>
    <col min="1799" max="1799" width="14" style="6" bestFit="1" customWidth="1"/>
    <col min="1800" max="2048" width="9.33203125" style="6"/>
    <col min="2049" max="2049" width="30" style="6" customWidth="1"/>
    <col min="2050" max="2050" width="63.6640625" style="6" customWidth="1"/>
    <col min="2051" max="2051" width="15.83203125" style="6" customWidth="1"/>
    <col min="2052" max="2052" width="14.5" style="6" customWidth="1"/>
    <col min="2053" max="2053" width="12.6640625" style="6" customWidth="1"/>
    <col min="2054" max="2054" width="9.33203125" style="6"/>
    <col min="2055" max="2055" width="14" style="6" bestFit="1" customWidth="1"/>
    <col min="2056" max="2304" width="9.33203125" style="6"/>
    <col min="2305" max="2305" width="30" style="6" customWidth="1"/>
    <col min="2306" max="2306" width="63.6640625" style="6" customWidth="1"/>
    <col min="2307" max="2307" width="15.83203125" style="6" customWidth="1"/>
    <col min="2308" max="2308" width="14.5" style="6" customWidth="1"/>
    <col min="2309" max="2309" width="12.6640625" style="6" customWidth="1"/>
    <col min="2310" max="2310" width="9.33203125" style="6"/>
    <col min="2311" max="2311" width="14" style="6" bestFit="1" customWidth="1"/>
    <col min="2312" max="2560" width="9.33203125" style="6"/>
    <col min="2561" max="2561" width="30" style="6" customWidth="1"/>
    <col min="2562" max="2562" width="63.6640625" style="6" customWidth="1"/>
    <col min="2563" max="2563" width="15.83203125" style="6" customWidth="1"/>
    <col min="2564" max="2564" width="14.5" style="6" customWidth="1"/>
    <col min="2565" max="2565" width="12.6640625" style="6" customWidth="1"/>
    <col min="2566" max="2566" width="9.33203125" style="6"/>
    <col min="2567" max="2567" width="14" style="6" bestFit="1" customWidth="1"/>
    <col min="2568" max="2816" width="9.33203125" style="6"/>
    <col min="2817" max="2817" width="30" style="6" customWidth="1"/>
    <col min="2818" max="2818" width="63.6640625" style="6" customWidth="1"/>
    <col min="2819" max="2819" width="15.83203125" style="6" customWidth="1"/>
    <col min="2820" max="2820" width="14.5" style="6" customWidth="1"/>
    <col min="2821" max="2821" width="12.6640625" style="6" customWidth="1"/>
    <col min="2822" max="2822" width="9.33203125" style="6"/>
    <col min="2823" max="2823" width="14" style="6" bestFit="1" customWidth="1"/>
    <col min="2824" max="3072" width="9.33203125" style="6"/>
    <col min="3073" max="3073" width="30" style="6" customWidth="1"/>
    <col min="3074" max="3074" width="63.6640625" style="6" customWidth="1"/>
    <col min="3075" max="3075" width="15.83203125" style="6" customWidth="1"/>
    <col min="3076" max="3076" width="14.5" style="6" customWidth="1"/>
    <col min="3077" max="3077" width="12.6640625" style="6" customWidth="1"/>
    <col min="3078" max="3078" width="9.33203125" style="6"/>
    <col min="3079" max="3079" width="14" style="6" bestFit="1" customWidth="1"/>
    <col min="3080" max="3328" width="9.33203125" style="6"/>
    <col min="3329" max="3329" width="30" style="6" customWidth="1"/>
    <col min="3330" max="3330" width="63.6640625" style="6" customWidth="1"/>
    <col min="3331" max="3331" width="15.83203125" style="6" customWidth="1"/>
    <col min="3332" max="3332" width="14.5" style="6" customWidth="1"/>
    <col min="3333" max="3333" width="12.6640625" style="6" customWidth="1"/>
    <col min="3334" max="3334" width="9.33203125" style="6"/>
    <col min="3335" max="3335" width="14" style="6" bestFit="1" customWidth="1"/>
    <col min="3336" max="3584" width="9.33203125" style="6"/>
    <col min="3585" max="3585" width="30" style="6" customWidth="1"/>
    <col min="3586" max="3586" width="63.6640625" style="6" customWidth="1"/>
    <col min="3587" max="3587" width="15.83203125" style="6" customWidth="1"/>
    <col min="3588" max="3588" width="14.5" style="6" customWidth="1"/>
    <col min="3589" max="3589" width="12.6640625" style="6" customWidth="1"/>
    <col min="3590" max="3590" width="9.33203125" style="6"/>
    <col min="3591" max="3591" width="14" style="6" bestFit="1" customWidth="1"/>
    <col min="3592" max="3840" width="9.33203125" style="6"/>
    <col min="3841" max="3841" width="30" style="6" customWidth="1"/>
    <col min="3842" max="3842" width="63.6640625" style="6" customWidth="1"/>
    <col min="3843" max="3843" width="15.83203125" style="6" customWidth="1"/>
    <col min="3844" max="3844" width="14.5" style="6" customWidth="1"/>
    <col min="3845" max="3845" width="12.6640625" style="6" customWidth="1"/>
    <col min="3846" max="3846" width="9.33203125" style="6"/>
    <col min="3847" max="3847" width="14" style="6" bestFit="1" customWidth="1"/>
    <col min="3848" max="4096" width="9.33203125" style="6"/>
    <col min="4097" max="4097" width="30" style="6" customWidth="1"/>
    <col min="4098" max="4098" width="63.6640625" style="6" customWidth="1"/>
    <col min="4099" max="4099" width="15.83203125" style="6" customWidth="1"/>
    <col min="4100" max="4100" width="14.5" style="6" customWidth="1"/>
    <col min="4101" max="4101" width="12.6640625" style="6" customWidth="1"/>
    <col min="4102" max="4102" width="9.33203125" style="6"/>
    <col min="4103" max="4103" width="14" style="6" bestFit="1" customWidth="1"/>
    <col min="4104" max="4352" width="9.33203125" style="6"/>
    <col min="4353" max="4353" width="30" style="6" customWidth="1"/>
    <col min="4354" max="4354" width="63.6640625" style="6" customWidth="1"/>
    <col min="4355" max="4355" width="15.83203125" style="6" customWidth="1"/>
    <col min="4356" max="4356" width="14.5" style="6" customWidth="1"/>
    <col min="4357" max="4357" width="12.6640625" style="6" customWidth="1"/>
    <col min="4358" max="4358" width="9.33203125" style="6"/>
    <col min="4359" max="4359" width="14" style="6" bestFit="1" customWidth="1"/>
    <col min="4360" max="4608" width="9.33203125" style="6"/>
    <col min="4609" max="4609" width="30" style="6" customWidth="1"/>
    <col min="4610" max="4610" width="63.6640625" style="6" customWidth="1"/>
    <col min="4611" max="4611" width="15.83203125" style="6" customWidth="1"/>
    <col min="4612" max="4612" width="14.5" style="6" customWidth="1"/>
    <col min="4613" max="4613" width="12.6640625" style="6" customWidth="1"/>
    <col min="4614" max="4614" width="9.33203125" style="6"/>
    <col min="4615" max="4615" width="14" style="6" bestFit="1" customWidth="1"/>
    <col min="4616" max="4864" width="9.33203125" style="6"/>
    <col min="4865" max="4865" width="30" style="6" customWidth="1"/>
    <col min="4866" max="4866" width="63.6640625" style="6" customWidth="1"/>
    <col min="4867" max="4867" width="15.83203125" style="6" customWidth="1"/>
    <col min="4868" max="4868" width="14.5" style="6" customWidth="1"/>
    <col min="4869" max="4869" width="12.6640625" style="6" customWidth="1"/>
    <col min="4870" max="4870" width="9.33203125" style="6"/>
    <col min="4871" max="4871" width="14" style="6" bestFit="1" customWidth="1"/>
    <col min="4872" max="5120" width="9.33203125" style="6"/>
    <col min="5121" max="5121" width="30" style="6" customWidth="1"/>
    <col min="5122" max="5122" width="63.6640625" style="6" customWidth="1"/>
    <col min="5123" max="5123" width="15.83203125" style="6" customWidth="1"/>
    <col min="5124" max="5124" width="14.5" style="6" customWidth="1"/>
    <col min="5125" max="5125" width="12.6640625" style="6" customWidth="1"/>
    <col min="5126" max="5126" width="9.33203125" style="6"/>
    <col min="5127" max="5127" width="14" style="6" bestFit="1" customWidth="1"/>
    <col min="5128" max="5376" width="9.33203125" style="6"/>
    <col min="5377" max="5377" width="30" style="6" customWidth="1"/>
    <col min="5378" max="5378" width="63.6640625" style="6" customWidth="1"/>
    <col min="5379" max="5379" width="15.83203125" style="6" customWidth="1"/>
    <col min="5380" max="5380" width="14.5" style="6" customWidth="1"/>
    <col min="5381" max="5381" width="12.6640625" style="6" customWidth="1"/>
    <col min="5382" max="5382" width="9.33203125" style="6"/>
    <col min="5383" max="5383" width="14" style="6" bestFit="1" customWidth="1"/>
    <col min="5384" max="5632" width="9.33203125" style="6"/>
    <col min="5633" max="5633" width="30" style="6" customWidth="1"/>
    <col min="5634" max="5634" width="63.6640625" style="6" customWidth="1"/>
    <col min="5635" max="5635" width="15.83203125" style="6" customWidth="1"/>
    <col min="5636" max="5636" width="14.5" style="6" customWidth="1"/>
    <col min="5637" max="5637" width="12.6640625" style="6" customWidth="1"/>
    <col min="5638" max="5638" width="9.33203125" style="6"/>
    <col min="5639" max="5639" width="14" style="6" bestFit="1" customWidth="1"/>
    <col min="5640" max="5888" width="9.33203125" style="6"/>
    <col min="5889" max="5889" width="30" style="6" customWidth="1"/>
    <col min="5890" max="5890" width="63.6640625" style="6" customWidth="1"/>
    <col min="5891" max="5891" width="15.83203125" style="6" customWidth="1"/>
    <col min="5892" max="5892" width="14.5" style="6" customWidth="1"/>
    <col min="5893" max="5893" width="12.6640625" style="6" customWidth="1"/>
    <col min="5894" max="5894" width="9.33203125" style="6"/>
    <col min="5895" max="5895" width="14" style="6" bestFit="1" customWidth="1"/>
    <col min="5896" max="6144" width="9.33203125" style="6"/>
    <col min="6145" max="6145" width="30" style="6" customWidth="1"/>
    <col min="6146" max="6146" width="63.6640625" style="6" customWidth="1"/>
    <col min="6147" max="6147" width="15.83203125" style="6" customWidth="1"/>
    <col min="6148" max="6148" width="14.5" style="6" customWidth="1"/>
    <col min="6149" max="6149" width="12.6640625" style="6" customWidth="1"/>
    <col min="6150" max="6150" width="9.33203125" style="6"/>
    <col min="6151" max="6151" width="14" style="6" bestFit="1" customWidth="1"/>
    <col min="6152" max="6400" width="9.33203125" style="6"/>
    <col min="6401" max="6401" width="30" style="6" customWidth="1"/>
    <col min="6402" max="6402" width="63.6640625" style="6" customWidth="1"/>
    <col min="6403" max="6403" width="15.83203125" style="6" customWidth="1"/>
    <col min="6404" max="6404" width="14.5" style="6" customWidth="1"/>
    <col min="6405" max="6405" width="12.6640625" style="6" customWidth="1"/>
    <col min="6406" max="6406" width="9.33203125" style="6"/>
    <col min="6407" max="6407" width="14" style="6" bestFit="1" customWidth="1"/>
    <col min="6408" max="6656" width="9.33203125" style="6"/>
    <col min="6657" max="6657" width="30" style="6" customWidth="1"/>
    <col min="6658" max="6658" width="63.6640625" style="6" customWidth="1"/>
    <col min="6659" max="6659" width="15.83203125" style="6" customWidth="1"/>
    <col min="6660" max="6660" width="14.5" style="6" customWidth="1"/>
    <col min="6661" max="6661" width="12.6640625" style="6" customWidth="1"/>
    <col min="6662" max="6662" width="9.33203125" style="6"/>
    <col min="6663" max="6663" width="14" style="6" bestFit="1" customWidth="1"/>
    <col min="6664" max="6912" width="9.33203125" style="6"/>
    <col min="6913" max="6913" width="30" style="6" customWidth="1"/>
    <col min="6914" max="6914" width="63.6640625" style="6" customWidth="1"/>
    <col min="6915" max="6915" width="15.83203125" style="6" customWidth="1"/>
    <col min="6916" max="6916" width="14.5" style="6" customWidth="1"/>
    <col min="6917" max="6917" width="12.6640625" style="6" customWidth="1"/>
    <col min="6918" max="6918" width="9.33203125" style="6"/>
    <col min="6919" max="6919" width="14" style="6" bestFit="1" customWidth="1"/>
    <col min="6920" max="7168" width="9.33203125" style="6"/>
    <col min="7169" max="7169" width="30" style="6" customWidth="1"/>
    <col min="7170" max="7170" width="63.6640625" style="6" customWidth="1"/>
    <col min="7171" max="7171" width="15.83203125" style="6" customWidth="1"/>
    <col min="7172" max="7172" width="14.5" style="6" customWidth="1"/>
    <col min="7173" max="7173" width="12.6640625" style="6" customWidth="1"/>
    <col min="7174" max="7174" width="9.33203125" style="6"/>
    <col min="7175" max="7175" width="14" style="6" bestFit="1" customWidth="1"/>
    <col min="7176" max="7424" width="9.33203125" style="6"/>
    <col min="7425" max="7425" width="30" style="6" customWidth="1"/>
    <col min="7426" max="7426" width="63.6640625" style="6" customWidth="1"/>
    <col min="7427" max="7427" width="15.83203125" style="6" customWidth="1"/>
    <col min="7428" max="7428" width="14.5" style="6" customWidth="1"/>
    <col min="7429" max="7429" width="12.6640625" style="6" customWidth="1"/>
    <col min="7430" max="7430" width="9.33203125" style="6"/>
    <col min="7431" max="7431" width="14" style="6" bestFit="1" customWidth="1"/>
    <col min="7432" max="7680" width="9.33203125" style="6"/>
    <col min="7681" max="7681" width="30" style="6" customWidth="1"/>
    <col min="7682" max="7682" width="63.6640625" style="6" customWidth="1"/>
    <col min="7683" max="7683" width="15.83203125" style="6" customWidth="1"/>
    <col min="7684" max="7684" width="14.5" style="6" customWidth="1"/>
    <col min="7685" max="7685" width="12.6640625" style="6" customWidth="1"/>
    <col min="7686" max="7686" width="9.33203125" style="6"/>
    <col min="7687" max="7687" width="14" style="6" bestFit="1" customWidth="1"/>
    <col min="7688" max="7936" width="9.33203125" style="6"/>
    <col min="7937" max="7937" width="30" style="6" customWidth="1"/>
    <col min="7938" max="7938" width="63.6640625" style="6" customWidth="1"/>
    <col min="7939" max="7939" width="15.83203125" style="6" customWidth="1"/>
    <col min="7940" max="7940" width="14.5" style="6" customWidth="1"/>
    <col min="7941" max="7941" width="12.6640625" style="6" customWidth="1"/>
    <col min="7942" max="7942" width="9.33203125" style="6"/>
    <col min="7943" max="7943" width="14" style="6" bestFit="1" customWidth="1"/>
    <col min="7944" max="8192" width="9.33203125" style="6"/>
    <col min="8193" max="8193" width="30" style="6" customWidth="1"/>
    <col min="8194" max="8194" width="63.6640625" style="6" customWidth="1"/>
    <col min="8195" max="8195" width="15.83203125" style="6" customWidth="1"/>
    <col min="8196" max="8196" width="14.5" style="6" customWidth="1"/>
    <col min="8197" max="8197" width="12.6640625" style="6" customWidth="1"/>
    <col min="8198" max="8198" width="9.33203125" style="6"/>
    <col min="8199" max="8199" width="14" style="6" bestFit="1" customWidth="1"/>
    <col min="8200" max="8448" width="9.33203125" style="6"/>
    <col min="8449" max="8449" width="30" style="6" customWidth="1"/>
    <col min="8450" max="8450" width="63.6640625" style="6" customWidth="1"/>
    <col min="8451" max="8451" width="15.83203125" style="6" customWidth="1"/>
    <col min="8452" max="8452" width="14.5" style="6" customWidth="1"/>
    <col min="8453" max="8453" width="12.6640625" style="6" customWidth="1"/>
    <col min="8454" max="8454" width="9.33203125" style="6"/>
    <col min="8455" max="8455" width="14" style="6" bestFit="1" customWidth="1"/>
    <col min="8456" max="8704" width="9.33203125" style="6"/>
    <col min="8705" max="8705" width="30" style="6" customWidth="1"/>
    <col min="8706" max="8706" width="63.6640625" style="6" customWidth="1"/>
    <col min="8707" max="8707" width="15.83203125" style="6" customWidth="1"/>
    <col min="8708" max="8708" width="14.5" style="6" customWidth="1"/>
    <col min="8709" max="8709" width="12.6640625" style="6" customWidth="1"/>
    <col min="8710" max="8710" width="9.33203125" style="6"/>
    <col min="8711" max="8711" width="14" style="6" bestFit="1" customWidth="1"/>
    <col min="8712" max="8960" width="9.33203125" style="6"/>
    <col min="8961" max="8961" width="30" style="6" customWidth="1"/>
    <col min="8962" max="8962" width="63.6640625" style="6" customWidth="1"/>
    <col min="8963" max="8963" width="15.83203125" style="6" customWidth="1"/>
    <col min="8964" max="8964" width="14.5" style="6" customWidth="1"/>
    <col min="8965" max="8965" width="12.6640625" style="6" customWidth="1"/>
    <col min="8966" max="8966" width="9.33203125" style="6"/>
    <col min="8967" max="8967" width="14" style="6" bestFit="1" customWidth="1"/>
    <col min="8968" max="9216" width="9.33203125" style="6"/>
    <col min="9217" max="9217" width="30" style="6" customWidth="1"/>
    <col min="9218" max="9218" width="63.6640625" style="6" customWidth="1"/>
    <col min="9219" max="9219" width="15.83203125" style="6" customWidth="1"/>
    <col min="9220" max="9220" width="14.5" style="6" customWidth="1"/>
    <col min="9221" max="9221" width="12.6640625" style="6" customWidth="1"/>
    <col min="9222" max="9222" width="9.33203125" style="6"/>
    <col min="9223" max="9223" width="14" style="6" bestFit="1" customWidth="1"/>
    <col min="9224" max="9472" width="9.33203125" style="6"/>
    <col min="9473" max="9473" width="30" style="6" customWidth="1"/>
    <col min="9474" max="9474" width="63.6640625" style="6" customWidth="1"/>
    <col min="9475" max="9475" width="15.83203125" style="6" customWidth="1"/>
    <col min="9476" max="9476" width="14.5" style="6" customWidth="1"/>
    <col min="9477" max="9477" width="12.6640625" style="6" customWidth="1"/>
    <col min="9478" max="9478" width="9.33203125" style="6"/>
    <col min="9479" max="9479" width="14" style="6" bestFit="1" customWidth="1"/>
    <col min="9480" max="9728" width="9.33203125" style="6"/>
    <col min="9729" max="9729" width="30" style="6" customWidth="1"/>
    <col min="9730" max="9730" width="63.6640625" style="6" customWidth="1"/>
    <col min="9731" max="9731" width="15.83203125" style="6" customWidth="1"/>
    <col min="9732" max="9732" width="14.5" style="6" customWidth="1"/>
    <col min="9733" max="9733" width="12.6640625" style="6" customWidth="1"/>
    <col min="9734" max="9734" width="9.33203125" style="6"/>
    <col min="9735" max="9735" width="14" style="6" bestFit="1" customWidth="1"/>
    <col min="9736" max="9984" width="9.33203125" style="6"/>
    <col min="9985" max="9985" width="30" style="6" customWidth="1"/>
    <col min="9986" max="9986" width="63.6640625" style="6" customWidth="1"/>
    <col min="9987" max="9987" width="15.83203125" style="6" customWidth="1"/>
    <col min="9988" max="9988" width="14.5" style="6" customWidth="1"/>
    <col min="9989" max="9989" width="12.6640625" style="6" customWidth="1"/>
    <col min="9990" max="9990" width="9.33203125" style="6"/>
    <col min="9991" max="9991" width="14" style="6" bestFit="1" customWidth="1"/>
    <col min="9992" max="10240" width="9.33203125" style="6"/>
    <col min="10241" max="10241" width="30" style="6" customWidth="1"/>
    <col min="10242" max="10242" width="63.6640625" style="6" customWidth="1"/>
    <col min="10243" max="10243" width="15.83203125" style="6" customWidth="1"/>
    <col min="10244" max="10244" width="14.5" style="6" customWidth="1"/>
    <col min="10245" max="10245" width="12.6640625" style="6" customWidth="1"/>
    <col min="10246" max="10246" width="9.33203125" style="6"/>
    <col min="10247" max="10247" width="14" style="6" bestFit="1" customWidth="1"/>
    <col min="10248" max="10496" width="9.33203125" style="6"/>
    <col min="10497" max="10497" width="30" style="6" customWidth="1"/>
    <col min="10498" max="10498" width="63.6640625" style="6" customWidth="1"/>
    <col min="10499" max="10499" width="15.83203125" style="6" customWidth="1"/>
    <col min="10500" max="10500" width="14.5" style="6" customWidth="1"/>
    <col min="10501" max="10501" width="12.6640625" style="6" customWidth="1"/>
    <col min="10502" max="10502" width="9.33203125" style="6"/>
    <col min="10503" max="10503" width="14" style="6" bestFit="1" customWidth="1"/>
    <col min="10504" max="10752" width="9.33203125" style="6"/>
    <col min="10753" max="10753" width="30" style="6" customWidth="1"/>
    <col min="10754" max="10754" width="63.6640625" style="6" customWidth="1"/>
    <col min="10755" max="10755" width="15.83203125" style="6" customWidth="1"/>
    <col min="10756" max="10756" width="14.5" style="6" customWidth="1"/>
    <col min="10757" max="10757" width="12.6640625" style="6" customWidth="1"/>
    <col min="10758" max="10758" width="9.33203125" style="6"/>
    <col min="10759" max="10759" width="14" style="6" bestFit="1" customWidth="1"/>
    <col min="10760" max="11008" width="9.33203125" style="6"/>
    <col min="11009" max="11009" width="30" style="6" customWidth="1"/>
    <col min="11010" max="11010" width="63.6640625" style="6" customWidth="1"/>
    <col min="11011" max="11011" width="15.83203125" style="6" customWidth="1"/>
    <col min="11012" max="11012" width="14.5" style="6" customWidth="1"/>
    <col min="11013" max="11013" width="12.6640625" style="6" customWidth="1"/>
    <col min="11014" max="11014" width="9.33203125" style="6"/>
    <col min="11015" max="11015" width="14" style="6" bestFit="1" customWidth="1"/>
    <col min="11016" max="11264" width="9.33203125" style="6"/>
    <col min="11265" max="11265" width="30" style="6" customWidth="1"/>
    <col min="11266" max="11266" width="63.6640625" style="6" customWidth="1"/>
    <col min="11267" max="11267" width="15.83203125" style="6" customWidth="1"/>
    <col min="11268" max="11268" width="14.5" style="6" customWidth="1"/>
    <col min="11269" max="11269" width="12.6640625" style="6" customWidth="1"/>
    <col min="11270" max="11270" width="9.33203125" style="6"/>
    <col min="11271" max="11271" width="14" style="6" bestFit="1" customWidth="1"/>
    <col min="11272" max="11520" width="9.33203125" style="6"/>
    <col min="11521" max="11521" width="30" style="6" customWidth="1"/>
    <col min="11522" max="11522" width="63.6640625" style="6" customWidth="1"/>
    <col min="11523" max="11523" width="15.83203125" style="6" customWidth="1"/>
    <col min="11524" max="11524" width="14.5" style="6" customWidth="1"/>
    <col min="11525" max="11525" width="12.6640625" style="6" customWidth="1"/>
    <col min="11526" max="11526" width="9.33203125" style="6"/>
    <col min="11527" max="11527" width="14" style="6" bestFit="1" customWidth="1"/>
    <col min="11528" max="11776" width="9.33203125" style="6"/>
    <col min="11777" max="11777" width="30" style="6" customWidth="1"/>
    <col min="11778" max="11778" width="63.6640625" style="6" customWidth="1"/>
    <col min="11779" max="11779" width="15.83203125" style="6" customWidth="1"/>
    <col min="11780" max="11780" width="14.5" style="6" customWidth="1"/>
    <col min="11781" max="11781" width="12.6640625" style="6" customWidth="1"/>
    <col min="11782" max="11782" width="9.33203125" style="6"/>
    <col min="11783" max="11783" width="14" style="6" bestFit="1" customWidth="1"/>
    <col min="11784" max="12032" width="9.33203125" style="6"/>
    <col min="12033" max="12033" width="30" style="6" customWidth="1"/>
    <col min="12034" max="12034" width="63.6640625" style="6" customWidth="1"/>
    <col min="12035" max="12035" width="15.83203125" style="6" customWidth="1"/>
    <col min="12036" max="12036" width="14.5" style="6" customWidth="1"/>
    <col min="12037" max="12037" width="12.6640625" style="6" customWidth="1"/>
    <col min="12038" max="12038" width="9.33203125" style="6"/>
    <col min="12039" max="12039" width="14" style="6" bestFit="1" customWidth="1"/>
    <col min="12040" max="12288" width="9.33203125" style="6"/>
    <col min="12289" max="12289" width="30" style="6" customWidth="1"/>
    <col min="12290" max="12290" width="63.6640625" style="6" customWidth="1"/>
    <col min="12291" max="12291" width="15.83203125" style="6" customWidth="1"/>
    <col min="12292" max="12292" width="14.5" style="6" customWidth="1"/>
    <col min="12293" max="12293" width="12.6640625" style="6" customWidth="1"/>
    <col min="12294" max="12294" width="9.33203125" style="6"/>
    <col min="12295" max="12295" width="14" style="6" bestFit="1" customWidth="1"/>
    <col min="12296" max="12544" width="9.33203125" style="6"/>
    <col min="12545" max="12545" width="30" style="6" customWidth="1"/>
    <col min="12546" max="12546" width="63.6640625" style="6" customWidth="1"/>
    <col min="12547" max="12547" width="15.83203125" style="6" customWidth="1"/>
    <col min="12548" max="12548" width="14.5" style="6" customWidth="1"/>
    <col min="12549" max="12549" width="12.6640625" style="6" customWidth="1"/>
    <col min="12550" max="12550" width="9.33203125" style="6"/>
    <col min="12551" max="12551" width="14" style="6" bestFit="1" customWidth="1"/>
    <col min="12552" max="12800" width="9.33203125" style="6"/>
    <col min="12801" max="12801" width="30" style="6" customWidth="1"/>
    <col min="12802" max="12802" width="63.6640625" style="6" customWidth="1"/>
    <col min="12803" max="12803" width="15.83203125" style="6" customWidth="1"/>
    <col min="12804" max="12804" width="14.5" style="6" customWidth="1"/>
    <col min="12805" max="12805" width="12.6640625" style="6" customWidth="1"/>
    <col min="12806" max="12806" width="9.33203125" style="6"/>
    <col min="12807" max="12807" width="14" style="6" bestFit="1" customWidth="1"/>
    <col min="12808" max="13056" width="9.33203125" style="6"/>
    <col min="13057" max="13057" width="30" style="6" customWidth="1"/>
    <col min="13058" max="13058" width="63.6640625" style="6" customWidth="1"/>
    <col min="13059" max="13059" width="15.83203125" style="6" customWidth="1"/>
    <col min="13060" max="13060" width="14.5" style="6" customWidth="1"/>
    <col min="13061" max="13061" width="12.6640625" style="6" customWidth="1"/>
    <col min="13062" max="13062" width="9.33203125" style="6"/>
    <col min="13063" max="13063" width="14" style="6" bestFit="1" customWidth="1"/>
    <col min="13064" max="13312" width="9.33203125" style="6"/>
    <col min="13313" max="13313" width="30" style="6" customWidth="1"/>
    <col min="13314" max="13314" width="63.6640625" style="6" customWidth="1"/>
    <col min="13315" max="13315" width="15.83203125" style="6" customWidth="1"/>
    <col min="13316" max="13316" width="14.5" style="6" customWidth="1"/>
    <col min="13317" max="13317" width="12.6640625" style="6" customWidth="1"/>
    <col min="13318" max="13318" width="9.33203125" style="6"/>
    <col min="13319" max="13319" width="14" style="6" bestFit="1" customWidth="1"/>
    <col min="13320" max="13568" width="9.33203125" style="6"/>
    <col min="13569" max="13569" width="30" style="6" customWidth="1"/>
    <col min="13570" max="13570" width="63.6640625" style="6" customWidth="1"/>
    <col min="13571" max="13571" width="15.83203125" style="6" customWidth="1"/>
    <col min="13572" max="13572" width="14.5" style="6" customWidth="1"/>
    <col min="13573" max="13573" width="12.6640625" style="6" customWidth="1"/>
    <col min="13574" max="13574" width="9.33203125" style="6"/>
    <col min="13575" max="13575" width="14" style="6" bestFit="1" customWidth="1"/>
    <col min="13576" max="13824" width="9.33203125" style="6"/>
    <col min="13825" max="13825" width="30" style="6" customWidth="1"/>
    <col min="13826" max="13826" width="63.6640625" style="6" customWidth="1"/>
    <col min="13827" max="13827" width="15.83203125" style="6" customWidth="1"/>
    <col min="13828" max="13828" width="14.5" style="6" customWidth="1"/>
    <col min="13829" max="13829" width="12.6640625" style="6" customWidth="1"/>
    <col min="13830" max="13830" width="9.33203125" style="6"/>
    <col min="13831" max="13831" width="14" style="6" bestFit="1" customWidth="1"/>
    <col min="13832" max="14080" width="9.33203125" style="6"/>
    <col min="14081" max="14081" width="30" style="6" customWidth="1"/>
    <col min="14082" max="14082" width="63.6640625" style="6" customWidth="1"/>
    <col min="14083" max="14083" width="15.83203125" style="6" customWidth="1"/>
    <col min="14084" max="14084" width="14.5" style="6" customWidth="1"/>
    <col min="14085" max="14085" width="12.6640625" style="6" customWidth="1"/>
    <col min="14086" max="14086" width="9.33203125" style="6"/>
    <col min="14087" max="14087" width="14" style="6" bestFit="1" customWidth="1"/>
    <col min="14088" max="14336" width="9.33203125" style="6"/>
    <col min="14337" max="14337" width="30" style="6" customWidth="1"/>
    <col min="14338" max="14338" width="63.6640625" style="6" customWidth="1"/>
    <col min="14339" max="14339" width="15.83203125" style="6" customWidth="1"/>
    <col min="14340" max="14340" width="14.5" style="6" customWidth="1"/>
    <col min="14341" max="14341" width="12.6640625" style="6" customWidth="1"/>
    <col min="14342" max="14342" width="9.33203125" style="6"/>
    <col min="14343" max="14343" width="14" style="6" bestFit="1" customWidth="1"/>
    <col min="14344" max="14592" width="9.33203125" style="6"/>
    <col min="14593" max="14593" width="30" style="6" customWidth="1"/>
    <col min="14594" max="14594" width="63.6640625" style="6" customWidth="1"/>
    <col min="14595" max="14595" width="15.83203125" style="6" customWidth="1"/>
    <col min="14596" max="14596" width="14.5" style="6" customWidth="1"/>
    <col min="14597" max="14597" width="12.6640625" style="6" customWidth="1"/>
    <col min="14598" max="14598" width="9.33203125" style="6"/>
    <col min="14599" max="14599" width="14" style="6" bestFit="1" customWidth="1"/>
    <col min="14600" max="14848" width="9.33203125" style="6"/>
    <col min="14849" max="14849" width="30" style="6" customWidth="1"/>
    <col min="14850" max="14850" width="63.6640625" style="6" customWidth="1"/>
    <col min="14851" max="14851" width="15.83203125" style="6" customWidth="1"/>
    <col min="14852" max="14852" width="14.5" style="6" customWidth="1"/>
    <col min="14853" max="14853" width="12.6640625" style="6" customWidth="1"/>
    <col min="14854" max="14854" width="9.33203125" style="6"/>
    <col min="14855" max="14855" width="14" style="6" bestFit="1" customWidth="1"/>
    <col min="14856" max="15104" width="9.33203125" style="6"/>
    <col min="15105" max="15105" width="30" style="6" customWidth="1"/>
    <col min="15106" max="15106" width="63.6640625" style="6" customWidth="1"/>
    <col min="15107" max="15107" width="15.83203125" style="6" customWidth="1"/>
    <col min="15108" max="15108" width="14.5" style="6" customWidth="1"/>
    <col min="15109" max="15109" width="12.6640625" style="6" customWidth="1"/>
    <col min="15110" max="15110" width="9.33203125" style="6"/>
    <col min="15111" max="15111" width="14" style="6" bestFit="1" customWidth="1"/>
    <col min="15112" max="15360" width="9.33203125" style="6"/>
    <col min="15361" max="15361" width="30" style="6" customWidth="1"/>
    <col min="15362" max="15362" width="63.6640625" style="6" customWidth="1"/>
    <col min="15363" max="15363" width="15.83203125" style="6" customWidth="1"/>
    <col min="15364" max="15364" width="14.5" style="6" customWidth="1"/>
    <col min="15365" max="15365" width="12.6640625" style="6" customWidth="1"/>
    <col min="15366" max="15366" width="9.33203125" style="6"/>
    <col min="15367" max="15367" width="14" style="6" bestFit="1" customWidth="1"/>
    <col min="15368" max="15616" width="9.33203125" style="6"/>
    <col min="15617" max="15617" width="30" style="6" customWidth="1"/>
    <col min="15618" max="15618" width="63.6640625" style="6" customWidth="1"/>
    <col min="15619" max="15619" width="15.83203125" style="6" customWidth="1"/>
    <col min="15620" max="15620" width="14.5" style="6" customWidth="1"/>
    <col min="15621" max="15621" width="12.6640625" style="6" customWidth="1"/>
    <col min="15622" max="15622" width="9.33203125" style="6"/>
    <col min="15623" max="15623" width="14" style="6" bestFit="1" customWidth="1"/>
    <col min="15624" max="15872" width="9.33203125" style="6"/>
    <col min="15873" max="15873" width="30" style="6" customWidth="1"/>
    <col min="15874" max="15874" width="63.6640625" style="6" customWidth="1"/>
    <col min="15875" max="15875" width="15.83203125" style="6" customWidth="1"/>
    <col min="15876" max="15876" width="14.5" style="6" customWidth="1"/>
    <col min="15877" max="15877" width="12.6640625" style="6" customWidth="1"/>
    <col min="15878" max="15878" width="9.33203125" style="6"/>
    <col min="15879" max="15879" width="14" style="6" bestFit="1" customWidth="1"/>
    <col min="15880" max="16128" width="9.33203125" style="6"/>
    <col min="16129" max="16129" width="30" style="6" customWidth="1"/>
    <col min="16130" max="16130" width="63.6640625" style="6" customWidth="1"/>
    <col min="16131" max="16131" width="15.83203125" style="6" customWidth="1"/>
    <col min="16132" max="16132" width="14.5" style="6" customWidth="1"/>
    <col min="16133" max="16133" width="12.6640625" style="6" customWidth="1"/>
    <col min="16134" max="16134" width="9.33203125" style="6"/>
    <col min="16135" max="16135" width="14" style="6" bestFit="1" customWidth="1"/>
    <col min="16136" max="16384" width="9.33203125" style="6"/>
  </cols>
  <sheetData>
    <row r="1" spans="1:5" x14ac:dyDescent="0.25">
      <c r="A1" s="81" t="s">
        <v>237</v>
      </c>
      <c r="B1" s="81"/>
      <c r="C1" s="81"/>
      <c r="D1" s="81"/>
      <c r="E1" s="81"/>
    </row>
    <row r="2" spans="1:5" x14ac:dyDescent="0.25">
      <c r="A2" s="82"/>
      <c r="B2" s="82"/>
      <c r="C2" s="82"/>
      <c r="D2" s="21"/>
      <c r="E2" s="21"/>
    </row>
    <row r="3" spans="1:5" ht="15" customHeight="1" x14ac:dyDescent="0.25">
      <c r="A3" s="22"/>
      <c r="B3" s="23"/>
      <c r="C3" s="24"/>
      <c r="D3" s="24"/>
      <c r="E3" s="24" t="s">
        <v>110</v>
      </c>
    </row>
    <row r="4" spans="1:5" s="7" customFormat="1" ht="15" customHeight="1" x14ac:dyDescent="0.25">
      <c r="A4" s="83" t="s">
        <v>111</v>
      </c>
      <c r="B4" s="85" t="s">
        <v>112</v>
      </c>
      <c r="C4" s="87" t="s">
        <v>105</v>
      </c>
      <c r="D4" s="87" t="s">
        <v>106</v>
      </c>
      <c r="E4" s="87" t="s">
        <v>113</v>
      </c>
    </row>
    <row r="5" spans="1:5" ht="27" customHeight="1" x14ac:dyDescent="0.25">
      <c r="A5" s="84"/>
      <c r="B5" s="86"/>
      <c r="C5" s="88"/>
      <c r="D5" s="88"/>
      <c r="E5" s="88"/>
    </row>
    <row r="6" spans="1:5" x14ac:dyDescent="0.25">
      <c r="A6" s="25" t="s">
        <v>114</v>
      </c>
      <c r="B6" s="26" t="s">
        <v>115</v>
      </c>
      <c r="C6" s="57">
        <f>C8+C11+C13+C16+C19+C21+C27+C31+C32+C33+C34+C35</f>
        <v>130888330.41565999</v>
      </c>
      <c r="D6" s="57">
        <f>D8+D11+D13+D16+D19+D21+D27+D31+D32+D33+D34+D35</f>
        <v>130888330.41565999</v>
      </c>
      <c r="E6" s="19">
        <f>D6/C6*100</f>
        <v>100</v>
      </c>
    </row>
    <row r="7" spans="1:5" x14ac:dyDescent="0.25">
      <c r="A7" s="25"/>
      <c r="B7" s="26" t="s">
        <v>116</v>
      </c>
      <c r="C7" s="57">
        <f>C8+C11+C13+C16+C19</f>
        <v>104672333.603</v>
      </c>
      <c r="D7" s="57">
        <f>D8+D11+D13+D16+D19</f>
        <v>104672333.603</v>
      </c>
      <c r="E7" s="19">
        <f t="shared" ref="E7:E47" si="0">D7/C7*100</f>
        <v>100</v>
      </c>
    </row>
    <row r="8" spans="1:5" x14ac:dyDescent="0.25">
      <c r="A8" s="25" t="s">
        <v>117</v>
      </c>
      <c r="B8" s="26" t="s">
        <v>118</v>
      </c>
      <c r="C8" s="58">
        <f>C9+C10</f>
        <v>71645122</v>
      </c>
      <c r="D8" s="58">
        <f>D9+D10</f>
        <v>71645122</v>
      </c>
      <c r="E8" s="19">
        <f t="shared" si="0"/>
        <v>100</v>
      </c>
    </row>
    <row r="9" spans="1:5" x14ac:dyDescent="0.25">
      <c r="A9" s="27" t="s">
        <v>119</v>
      </c>
      <c r="B9" s="28" t="s">
        <v>120</v>
      </c>
      <c r="C9" s="59">
        <v>47875122</v>
      </c>
      <c r="D9" s="59">
        <v>47875122</v>
      </c>
      <c r="E9" s="20">
        <f t="shared" si="0"/>
        <v>100</v>
      </c>
    </row>
    <row r="10" spans="1:5" x14ac:dyDescent="0.25">
      <c r="A10" s="27" t="s">
        <v>121</v>
      </c>
      <c r="B10" s="28" t="s">
        <v>122</v>
      </c>
      <c r="C10" s="59">
        <v>23770000</v>
      </c>
      <c r="D10" s="59">
        <v>23770000</v>
      </c>
      <c r="E10" s="20">
        <f t="shared" si="0"/>
        <v>100</v>
      </c>
    </row>
    <row r="11" spans="1:5" ht="25.5" x14ac:dyDescent="0.25">
      <c r="A11" s="25" t="s">
        <v>123</v>
      </c>
      <c r="B11" s="26" t="s">
        <v>124</v>
      </c>
      <c r="C11" s="57">
        <f>C12</f>
        <v>3267897.4529999997</v>
      </c>
      <c r="D11" s="57">
        <f>D12</f>
        <v>3267897.4529999997</v>
      </c>
      <c r="E11" s="19">
        <f t="shared" si="0"/>
        <v>100</v>
      </c>
    </row>
    <row r="12" spans="1:5" ht="25.5" x14ac:dyDescent="0.25">
      <c r="A12" s="27" t="s">
        <v>125</v>
      </c>
      <c r="B12" s="29" t="s">
        <v>126</v>
      </c>
      <c r="C12" s="59">
        <v>3267897.4529999997</v>
      </c>
      <c r="D12" s="59">
        <v>3267897.4529999997</v>
      </c>
      <c r="E12" s="20">
        <f t="shared" si="0"/>
        <v>100</v>
      </c>
    </row>
    <row r="13" spans="1:5" x14ac:dyDescent="0.25">
      <c r="A13" s="25" t="s">
        <v>127</v>
      </c>
      <c r="B13" s="26" t="s">
        <v>128</v>
      </c>
      <c r="C13" s="57">
        <f>C14+C15</f>
        <v>14506089</v>
      </c>
      <c r="D13" s="57">
        <f>D14+D15</f>
        <v>14506089</v>
      </c>
      <c r="E13" s="19">
        <f t="shared" si="0"/>
        <v>100</v>
      </c>
    </row>
    <row r="14" spans="1:5" x14ac:dyDescent="0.25">
      <c r="A14" s="27" t="s">
        <v>129</v>
      </c>
      <c r="B14" s="28" t="s">
        <v>130</v>
      </c>
      <c r="C14" s="59">
        <v>13588672</v>
      </c>
      <c r="D14" s="59">
        <v>13588672</v>
      </c>
      <c r="E14" s="20">
        <f t="shared" si="0"/>
        <v>100</v>
      </c>
    </row>
    <row r="15" spans="1:5" x14ac:dyDescent="0.25">
      <c r="A15" s="27" t="s">
        <v>131</v>
      </c>
      <c r="B15" s="28" t="s">
        <v>132</v>
      </c>
      <c r="C15" s="59">
        <v>917417</v>
      </c>
      <c r="D15" s="59">
        <v>917417</v>
      </c>
      <c r="E15" s="20">
        <f t="shared" si="0"/>
        <v>100</v>
      </c>
    </row>
    <row r="16" spans="1:5" ht="25.5" x14ac:dyDescent="0.25">
      <c r="A16" s="25" t="s">
        <v>133</v>
      </c>
      <c r="B16" s="26" t="s">
        <v>134</v>
      </c>
      <c r="C16" s="57">
        <f>C17+C18</f>
        <v>15034038.4</v>
      </c>
      <c r="D16" s="57">
        <f>D17+D18</f>
        <v>15034038.4</v>
      </c>
      <c r="E16" s="19">
        <f t="shared" si="0"/>
        <v>100</v>
      </c>
    </row>
    <row r="17" spans="1:5" x14ac:dyDescent="0.25">
      <c r="A17" s="27" t="s">
        <v>135</v>
      </c>
      <c r="B17" s="28" t="s">
        <v>136</v>
      </c>
      <c r="C17" s="59">
        <v>15013838.4</v>
      </c>
      <c r="D17" s="59">
        <v>15013838.4</v>
      </c>
      <c r="E17" s="20">
        <f t="shared" si="0"/>
        <v>100</v>
      </c>
    </row>
    <row r="18" spans="1:5" ht="25.5" x14ac:dyDescent="0.25">
      <c r="A18" s="27" t="s">
        <v>137</v>
      </c>
      <c r="B18" s="28" t="s">
        <v>138</v>
      </c>
      <c r="C18" s="59">
        <v>20200</v>
      </c>
      <c r="D18" s="59">
        <v>20200</v>
      </c>
      <c r="E18" s="20">
        <f t="shared" si="0"/>
        <v>100</v>
      </c>
    </row>
    <row r="19" spans="1:5" x14ac:dyDescent="0.25">
      <c r="A19" s="25" t="s">
        <v>139</v>
      </c>
      <c r="B19" s="26" t="s">
        <v>140</v>
      </c>
      <c r="C19" s="57">
        <v>219186.75</v>
      </c>
      <c r="D19" s="57">
        <v>219186.75</v>
      </c>
      <c r="E19" s="19">
        <f t="shared" si="0"/>
        <v>100</v>
      </c>
    </row>
    <row r="20" spans="1:5" ht="25.5" hidden="1" customHeight="1" x14ac:dyDescent="0.25">
      <c r="A20" s="25" t="s">
        <v>141</v>
      </c>
      <c r="B20" s="26" t="s">
        <v>142</v>
      </c>
      <c r="C20" s="57"/>
      <c r="D20" s="57"/>
      <c r="E20" s="19" t="e">
        <f t="shared" si="0"/>
        <v>#DIV/0!</v>
      </c>
    </row>
    <row r="21" spans="1:5" ht="25.5" customHeight="1" x14ac:dyDescent="0.25">
      <c r="A21" s="25" t="s">
        <v>143</v>
      </c>
      <c r="B21" s="26" t="s">
        <v>144</v>
      </c>
      <c r="C21" s="57">
        <f>C22+C23+C24+C25+C26</f>
        <v>20896961</v>
      </c>
      <c r="D21" s="57">
        <f>D22+D23+D24+D25+D26</f>
        <v>20896961</v>
      </c>
      <c r="E21" s="19">
        <f t="shared" si="0"/>
        <v>100</v>
      </c>
    </row>
    <row r="22" spans="1:5" ht="51" x14ac:dyDescent="0.25">
      <c r="A22" s="27" t="s">
        <v>145</v>
      </c>
      <c r="B22" s="28" t="s">
        <v>146</v>
      </c>
      <c r="C22" s="59">
        <v>20610100</v>
      </c>
      <c r="D22" s="59">
        <v>20610100</v>
      </c>
      <c r="E22" s="20">
        <f t="shared" si="0"/>
        <v>100</v>
      </c>
    </row>
    <row r="23" spans="1:5" ht="25.5" x14ac:dyDescent="0.25">
      <c r="A23" s="27" t="s">
        <v>147</v>
      </c>
      <c r="B23" s="28" t="s">
        <v>148</v>
      </c>
      <c r="C23" s="59">
        <v>169964</v>
      </c>
      <c r="D23" s="59">
        <v>169964</v>
      </c>
      <c r="E23" s="20">
        <f t="shared" si="0"/>
        <v>100</v>
      </c>
    </row>
    <row r="24" spans="1:5" ht="63.75" x14ac:dyDescent="0.25">
      <c r="A24" s="27" t="s">
        <v>149</v>
      </c>
      <c r="B24" s="28" t="s">
        <v>150</v>
      </c>
      <c r="C24" s="59">
        <v>81463</v>
      </c>
      <c r="D24" s="59">
        <v>81463</v>
      </c>
      <c r="E24" s="20">
        <f t="shared" si="0"/>
        <v>100</v>
      </c>
    </row>
    <row r="25" spans="1:5" x14ac:dyDescent="0.25">
      <c r="A25" s="27" t="s">
        <v>151</v>
      </c>
      <c r="B25" s="28" t="s">
        <v>152</v>
      </c>
      <c r="C25" s="59">
        <v>35434</v>
      </c>
      <c r="D25" s="59">
        <v>35434</v>
      </c>
      <c r="E25" s="20">
        <f t="shared" si="0"/>
        <v>100</v>
      </c>
    </row>
    <row r="26" spans="1:5" ht="63.75" customHeight="1" x14ac:dyDescent="0.25">
      <c r="A26" s="30" t="s">
        <v>153</v>
      </c>
      <c r="B26" s="28" t="s">
        <v>154</v>
      </c>
      <c r="C26" s="59">
        <v>0</v>
      </c>
      <c r="D26" s="59">
        <v>0</v>
      </c>
      <c r="E26" s="20" t="s">
        <v>155</v>
      </c>
    </row>
    <row r="27" spans="1:5" ht="15" customHeight="1" x14ac:dyDescent="0.25">
      <c r="A27" s="25" t="s">
        <v>156</v>
      </c>
      <c r="B27" s="26" t="s">
        <v>157</v>
      </c>
      <c r="C27" s="57">
        <f>C28+C29+C30</f>
        <v>2662663</v>
      </c>
      <c r="D27" s="57">
        <f>D28+D29+D30</f>
        <v>2662663</v>
      </c>
      <c r="E27" s="19">
        <f t="shared" si="0"/>
        <v>100</v>
      </c>
    </row>
    <row r="28" spans="1:5" x14ac:dyDescent="0.25">
      <c r="A28" s="27" t="s">
        <v>158</v>
      </c>
      <c r="B28" s="28" t="s">
        <v>159</v>
      </c>
      <c r="C28" s="59">
        <v>64800</v>
      </c>
      <c r="D28" s="59">
        <v>64800</v>
      </c>
      <c r="E28" s="20">
        <f t="shared" si="0"/>
        <v>100</v>
      </c>
    </row>
    <row r="29" spans="1:5" x14ac:dyDescent="0.25">
      <c r="A29" s="27" t="s">
        <v>160</v>
      </c>
      <c r="B29" s="28" t="s">
        <v>161</v>
      </c>
      <c r="C29" s="59">
        <v>2577763</v>
      </c>
      <c r="D29" s="59">
        <v>2577763</v>
      </c>
      <c r="E29" s="20">
        <f t="shared" si="0"/>
        <v>100</v>
      </c>
    </row>
    <row r="30" spans="1:5" x14ac:dyDescent="0.25">
      <c r="A30" s="27" t="s">
        <v>162</v>
      </c>
      <c r="B30" s="28" t="s">
        <v>163</v>
      </c>
      <c r="C30" s="59">
        <v>20100</v>
      </c>
      <c r="D30" s="59">
        <v>20100</v>
      </c>
      <c r="E30" s="20">
        <f t="shared" si="0"/>
        <v>100</v>
      </c>
    </row>
    <row r="31" spans="1:5" ht="25.5" x14ac:dyDescent="0.25">
      <c r="A31" s="25" t="s">
        <v>164</v>
      </c>
      <c r="B31" s="26" t="s">
        <v>165</v>
      </c>
      <c r="C31" s="57">
        <v>591135</v>
      </c>
      <c r="D31" s="57">
        <v>591135</v>
      </c>
      <c r="E31" s="19">
        <f t="shared" si="0"/>
        <v>100</v>
      </c>
    </row>
    <row r="32" spans="1:5" ht="25.5" x14ac:dyDescent="0.25">
      <c r="A32" s="25" t="s">
        <v>166</v>
      </c>
      <c r="B32" s="26" t="s">
        <v>167</v>
      </c>
      <c r="C32" s="57">
        <v>325172.43377999996</v>
      </c>
      <c r="D32" s="57">
        <v>325172.43377999996</v>
      </c>
      <c r="E32" s="19">
        <f t="shared" si="0"/>
        <v>100</v>
      </c>
    </row>
    <row r="33" spans="1:5" x14ac:dyDescent="0.25">
      <c r="A33" s="25" t="s">
        <v>168</v>
      </c>
      <c r="B33" s="26" t="s">
        <v>169</v>
      </c>
      <c r="C33" s="57">
        <v>2511.3788799999998</v>
      </c>
      <c r="D33" s="57">
        <v>2511.3788799999998</v>
      </c>
      <c r="E33" s="19">
        <f t="shared" si="0"/>
        <v>100</v>
      </c>
    </row>
    <row r="34" spans="1:5" x14ac:dyDescent="0.25">
      <c r="A34" s="25" t="s">
        <v>170</v>
      </c>
      <c r="B34" s="26" t="s">
        <v>171</v>
      </c>
      <c r="C34" s="57">
        <v>528154</v>
      </c>
      <c r="D34" s="57">
        <v>528154</v>
      </c>
      <c r="E34" s="19">
        <f t="shared" si="0"/>
        <v>100</v>
      </c>
    </row>
    <row r="35" spans="1:5" x14ac:dyDescent="0.25">
      <c r="A35" s="25" t="s">
        <v>172</v>
      </c>
      <c r="B35" s="26" t="s">
        <v>173</v>
      </c>
      <c r="C35" s="57">
        <v>1209400</v>
      </c>
      <c r="D35" s="57">
        <v>1209400</v>
      </c>
      <c r="E35" s="19">
        <f t="shared" si="0"/>
        <v>100</v>
      </c>
    </row>
    <row r="36" spans="1:5" x14ac:dyDescent="0.25">
      <c r="A36" s="25" t="s">
        <v>174</v>
      </c>
      <c r="B36" s="26" t="s">
        <v>175</v>
      </c>
      <c r="C36" s="57">
        <f>C37+C43+C44+C45+C46</f>
        <v>77638181.501940012</v>
      </c>
      <c r="D36" s="57">
        <f>D37+D43+D44+D45+D46</f>
        <v>77638181.501940012</v>
      </c>
      <c r="E36" s="19">
        <f t="shared" si="0"/>
        <v>100</v>
      </c>
    </row>
    <row r="37" spans="1:5" ht="25.5" x14ac:dyDescent="0.25">
      <c r="A37" s="25" t="s">
        <v>176</v>
      </c>
      <c r="B37" s="26" t="s">
        <v>177</v>
      </c>
      <c r="C37" s="57">
        <f>C38+C39+C40+C41</f>
        <v>58768811.422230005</v>
      </c>
      <c r="D37" s="57">
        <f>D38+D39+D40+D41</f>
        <v>58768811.422230005</v>
      </c>
      <c r="E37" s="19">
        <f t="shared" si="0"/>
        <v>100</v>
      </c>
    </row>
    <row r="38" spans="1:5" x14ac:dyDescent="0.25">
      <c r="A38" s="27" t="s">
        <v>178</v>
      </c>
      <c r="B38" s="28" t="s">
        <v>179</v>
      </c>
      <c r="C38" s="59">
        <v>47282886.700000003</v>
      </c>
      <c r="D38" s="59">
        <v>47282886.700000003</v>
      </c>
      <c r="E38" s="20">
        <f t="shared" si="0"/>
        <v>100</v>
      </c>
    </row>
    <row r="39" spans="1:5" ht="25.5" x14ac:dyDescent="0.25">
      <c r="A39" s="27" t="s">
        <v>180</v>
      </c>
      <c r="B39" s="28" t="s">
        <v>181</v>
      </c>
      <c r="C39" s="59">
        <v>3446190.6999999997</v>
      </c>
      <c r="D39" s="59">
        <v>3446190.6999999997</v>
      </c>
      <c r="E39" s="20">
        <f t="shared" si="0"/>
        <v>100</v>
      </c>
    </row>
    <row r="40" spans="1:5" ht="15" customHeight="1" x14ac:dyDescent="0.25">
      <c r="A40" s="27" t="s">
        <v>182</v>
      </c>
      <c r="B40" s="28" t="s">
        <v>183</v>
      </c>
      <c r="C40" s="59">
        <v>4174418.5850000009</v>
      </c>
      <c r="D40" s="59">
        <v>4174418.5850000009</v>
      </c>
      <c r="E40" s="20">
        <f t="shared" si="0"/>
        <v>100</v>
      </c>
    </row>
    <row r="41" spans="1:5" x14ac:dyDescent="0.25">
      <c r="A41" s="27" t="s">
        <v>184</v>
      </c>
      <c r="B41" s="28" t="s">
        <v>185</v>
      </c>
      <c r="C41" s="59">
        <v>3865315.4372300003</v>
      </c>
      <c r="D41" s="59">
        <v>3865315.4372300003</v>
      </c>
      <c r="E41" s="20">
        <f t="shared" si="0"/>
        <v>100</v>
      </c>
    </row>
    <row r="42" spans="1:5" ht="25.5" hidden="1" customHeight="1" x14ac:dyDescent="0.25">
      <c r="A42" s="27" t="s">
        <v>186</v>
      </c>
      <c r="B42" s="28" t="s">
        <v>187</v>
      </c>
      <c r="C42" s="59"/>
      <c r="D42" s="59"/>
      <c r="E42" s="20" t="e">
        <f t="shared" si="0"/>
        <v>#DIV/0!</v>
      </c>
    </row>
    <row r="43" spans="1:5" ht="25.5" customHeight="1" x14ac:dyDescent="0.25">
      <c r="A43" s="25" t="s">
        <v>188</v>
      </c>
      <c r="B43" s="26" t="s">
        <v>189</v>
      </c>
      <c r="C43" s="57">
        <v>22094.25</v>
      </c>
      <c r="D43" s="57">
        <v>22094.25</v>
      </c>
      <c r="E43" s="19">
        <f t="shared" si="0"/>
        <v>100</v>
      </c>
    </row>
    <row r="44" spans="1:5" ht="38.25" x14ac:dyDescent="0.25">
      <c r="A44" s="25" t="s">
        <v>190</v>
      </c>
      <c r="B44" s="26" t="s">
        <v>191</v>
      </c>
      <c r="C44" s="57">
        <v>18703662.019590002</v>
      </c>
      <c r="D44" s="57">
        <v>18703662.019590002</v>
      </c>
      <c r="E44" s="19">
        <f t="shared" si="0"/>
        <v>100</v>
      </c>
    </row>
    <row r="45" spans="1:5" ht="24" customHeight="1" x14ac:dyDescent="0.25">
      <c r="A45" s="25" t="s">
        <v>241</v>
      </c>
      <c r="B45" s="26" t="s">
        <v>242</v>
      </c>
      <c r="C45" s="57">
        <v>25696.438160000002</v>
      </c>
      <c r="D45" s="57">
        <v>25696.438160000002</v>
      </c>
      <c r="E45" s="19"/>
    </row>
    <row r="46" spans="1:5" ht="51" x14ac:dyDescent="0.25">
      <c r="A46" s="25" t="s">
        <v>192</v>
      </c>
      <c r="B46" s="26" t="s">
        <v>193</v>
      </c>
      <c r="C46" s="57">
        <v>117917.37196</v>
      </c>
      <c r="D46" s="57">
        <v>117917.37196</v>
      </c>
      <c r="E46" s="19">
        <f t="shared" si="0"/>
        <v>100</v>
      </c>
    </row>
    <row r="47" spans="1:5" x14ac:dyDescent="0.25">
      <c r="A47" s="31" t="s">
        <v>194</v>
      </c>
      <c r="B47" s="32" t="s">
        <v>195</v>
      </c>
      <c r="C47" s="57">
        <f>C6+C36</f>
        <v>208526511.91760001</v>
      </c>
      <c r="D47" s="57">
        <f>D6+D36</f>
        <v>208526511.91760001</v>
      </c>
      <c r="E47" s="19">
        <f t="shared" si="0"/>
        <v>100</v>
      </c>
    </row>
    <row r="48" spans="1:5" x14ac:dyDescent="0.25">
      <c r="A48" s="36"/>
      <c r="B48" s="37"/>
      <c r="C48" s="38"/>
      <c r="D48" s="38"/>
      <c r="E48" s="38"/>
    </row>
    <row r="49" spans="1:5" x14ac:dyDescent="0.25">
      <c r="A49" s="36"/>
      <c r="B49" s="37"/>
      <c r="C49" s="38"/>
      <c r="D49" s="38"/>
      <c r="E49" s="38"/>
    </row>
    <row r="50" spans="1:5" x14ac:dyDescent="0.25">
      <c r="A50" s="36"/>
      <c r="B50" s="39"/>
      <c r="C50" s="38"/>
      <c r="D50" s="38"/>
      <c r="E50" s="38"/>
    </row>
    <row r="51" spans="1:5" x14ac:dyDescent="0.25">
      <c r="A51" s="36"/>
      <c r="B51" s="39"/>
      <c r="C51" s="38"/>
      <c r="D51" s="38"/>
      <c r="E51" s="38"/>
    </row>
    <row r="52" spans="1:5" x14ac:dyDescent="0.25">
      <c r="A52" s="36"/>
      <c r="B52" s="37"/>
      <c r="C52" s="38"/>
      <c r="D52" s="38"/>
      <c r="E52" s="38"/>
    </row>
    <row r="53" spans="1:5" x14ac:dyDescent="0.25">
      <c r="A53" s="36"/>
      <c r="B53" s="39"/>
      <c r="C53" s="38"/>
      <c r="D53" s="38"/>
      <c r="E53" s="38"/>
    </row>
    <row r="54" spans="1:5" x14ac:dyDescent="0.25">
      <c r="A54" s="36"/>
      <c r="B54" s="40"/>
      <c r="C54" s="38"/>
      <c r="D54" s="38"/>
      <c r="E54" s="38"/>
    </row>
    <row r="55" spans="1:5" x14ac:dyDescent="0.25">
      <c r="A55" s="36"/>
      <c r="B55" s="37"/>
      <c r="C55" s="38"/>
      <c r="D55" s="38"/>
      <c r="E55" s="38"/>
    </row>
    <row r="56" spans="1:5" x14ac:dyDescent="0.25">
      <c r="A56" s="33"/>
      <c r="B56" s="41"/>
      <c r="C56" s="35"/>
      <c r="D56" s="35"/>
      <c r="E56" s="35"/>
    </row>
    <row r="57" spans="1:5" x14ac:dyDescent="0.25">
      <c r="A57" s="33"/>
      <c r="B57" s="41"/>
      <c r="C57" s="35"/>
      <c r="D57" s="35"/>
      <c r="E57" s="35"/>
    </row>
    <row r="58" spans="1:5" x14ac:dyDescent="0.25">
      <c r="A58" s="33"/>
      <c r="B58" s="34"/>
      <c r="C58" s="35"/>
      <c r="D58" s="35"/>
      <c r="E58" s="35"/>
    </row>
    <row r="59" spans="1:5" x14ac:dyDescent="0.25">
      <c r="A59" s="42"/>
      <c r="B59" s="41"/>
      <c r="C59" s="35"/>
      <c r="D59" s="35"/>
      <c r="E59" s="35"/>
    </row>
    <row r="60" spans="1:5" x14ac:dyDescent="0.25">
      <c r="A60" s="42"/>
      <c r="B60" s="41"/>
      <c r="C60" s="35"/>
      <c r="D60" s="35"/>
      <c r="E60" s="35"/>
    </row>
    <row r="61" spans="1:5" x14ac:dyDescent="0.25">
      <c r="A61" s="36"/>
      <c r="B61" s="37"/>
      <c r="C61" s="43"/>
      <c r="D61" s="43"/>
      <c r="E61" s="38"/>
    </row>
    <row r="62" spans="1:5" x14ac:dyDescent="0.25">
      <c r="A62" s="36"/>
      <c r="B62" s="37"/>
      <c r="C62" s="43"/>
      <c r="D62" s="43"/>
      <c r="E62" s="38"/>
    </row>
    <row r="63" spans="1:5" x14ac:dyDescent="0.25">
      <c r="A63" s="36"/>
      <c r="B63" s="37"/>
      <c r="C63" s="43"/>
      <c r="D63" s="43"/>
      <c r="E63" s="38"/>
    </row>
    <row r="64" spans="1:5" x14ac:dyDescent="0.25">
      <c r="A64" s="36"/>
      <c r="B64" s="37"/>
      <c r="C64" s="43"/>
      <c r="D64" s="43"/>
      <c r="E64" s="38"/>
    </row>
    <row r="65" spans="1:5" x14ac:dyDescent="0.25">
      <c r="A65" s="36"/>
      <c r="B65" s="37"/>
      <c r="C65" s="43"/>
      <c r="D65" s="43"/>
      <c r="E65" s="38"/>
    </row>
    <row r="66" spans="1:5" x14ac:dyDescent="0.25">
      <c r="A66" s="44"/>
      <c r="B66" s="37"/>
      <c r="C66" s="45"/>
      <c r="D66" s="45"/>
      <c r="E66" s="45"/>
    </row>
    <row r="67" spans="1:5" x14ac:dyDescent="0.25">
      <c r="A67" s="44"/>
      <c r="B67" s="46"/>
      <c r="C67" s="45"/>
      <c r="D67" s="45"/>
      <c r="E67" s="45"/>
    </row>
    <row r="68" spans="1:5" x14ac:dyDescent="0.25">
      <c r="A68" s="47"/>
      <c r="B68" s="40"/>
      <c r="C68" s="38"/>
      <c r="D68" s="38"/>
      <c r="E68" s="38"/>
    </row>
  </sheetData>
  <mergeCells count="7">
    <mergeCell ref="A1:E1"/>
    <mergeCell ref="A2:C2"/>
    <mergeCell ref="A4:A5"/>
    <mergeCell ref="B4:B5"/>
    <mergeCell ref="C4:C5"/>
    <mergeCell ref="D4:D5"/>
    <mergeCell ref="E4:E5"/>
  </mergeCells>
  <pageMargins left="0.55118110236220474" right="0.23622047244094491" top="0.47244094488188981" bottom="0.23622047244094491" header="0.23622047244094491" footer="0.23622047244094491"/>
  <pageSetup paperSize="256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93"/>
  <sheetViews>
    <sheetView tabSelected="1" view="pageLayout" topLeftCell="A4" zoomScaleNormal="100" workbookViewId="0">
      <selection activeCell="A17" sqref="A17"/>
    </sheetView>
  </sheetViews>
  <sheetFormatPr defaultRowHeight="12.75" x14ac:dyDescent="0.2"/>
  <cols>
    <col min="1" max="1" width="62" customWidth="1"/>
    <col min="2" max="2" width="11" customWidth="1"/>
    <col min="3" max="3" width="11.5" customWidth="1"/>
    <col min="4" max="5" width="15" customWidth="1"/>
    <col min="6" max="6" width="15.6640625" customWidth="1"/>
    <col min="8" max="8" width="26" customWidth="1"/>
    <col min="9" max="9" width="17.33203125" customWidth="1"/>
  </cols>
  <sheetData>
    <row r="1" spans="1:7" x14ac:dyDescent="0.2">
      <c r="A1" s="89" t="s">
        <v>238</v>
      </c>
      <c r="B1" s="89"/>
      <c r="C1" s="89"/>
      <c r="D1" s="89"/>
      <c r="E1" s="89"/>
      <c r="F1" s="89"/>
      <c r="G1" s="3"/>
    </row>
    <row r="2" spans="1:7" x14ac:dyDescent="0.2">
      <c r="A2" s="89"/>
      <c r="B2" s="89"/>
      <c r="C2" s="89"/>
      <c r="D2" s="89"/>
      <c r="E2" s="89"/>
      <c r="F2" s="89"/>
      <c r="G2" s="89"/>
    </row>
    <row r="3" spans="1:7" x14ac:dyDescent="0.2">
      <c r="A3" t="s">
        <v>0</v>
      </c>
      <c r="D3" s="2"/>
      <c r="E3" s="2"/>
      <c r="F3" s="2" t="s">
        <v>104</v>
      </c>
    </row>
    <row r="4" spans="1:7" ht="42.75" x14ac:dyDescent="0.2">
      <c r="A4" s="1" t="s">
        <v>1</v>
      </c>
      <c r="B4" s="1" t="s">
        <v>108</v>
      </c>
      <c r="C4" s="1" t="s">
        <v>109</v>
      </c>
      <c r="D4" s="4" t="s">
        <v>105</v>
      </c>
      <c r="E4" s="4" t="s">
        <v>106</v>
      </c>
      <c r="F4" s="5" t="s">
        <v>107</v>
      </c>
    </row>
    <row r="5" spans="1:7" x14ac:dyDescent="0.2">
      <c r="A5" s="8" t="s">
        <v>2</v>
      </c>
      <c r="B5" s="8">
        <v>2</v>
      </c>
      <c r="C5" s="8">
        <v>3</v>
      </c>
      <c r="D5" s="9">
        <v>4</v>
      </c>
      <c r="E5" s="9">
        <v>5</v>
      </c>
      <c r="F5" s="9">
        <v>6</v>
      </c>
    </row>
    <row r="6" spans="1:7" x14ac:dyDescent="0.2">
      <c r="A6" s="10" t="s">
        <v>3</v>
      </c>
      <c r="B6" s="11" t="s">
        <v>0</v>
      </c>
      <c r="C6" s="11" t="s">
        <v>0</v>
      </c>
      <c r="D6" s="56">
        <v>210231538</v>
      </c>
      <c r="E6" s="56">
        <v>210231538</v>
      </c>
      <c r="F6" s="12">
        <f>(D6/E6)*100</f>
        <v>100</v>
      </c>
    </row>
    <row r="7" spans="1:7" x14ac:dyDescent="0.2">
      <c r="A7" s="13" t="s">
        <v>4</v>
      </c>
      <c r="B7" s="14" t="s">
        <v>5</v>
      </c>
      <c r="C7" s="15" t="s">
        <v>0</v>
      </c>
      <c r="D7" s="56">
        <v>13354073</v>
      </c>
      <c r="E7" s="56">
        <v>13354073</v>
      </c>
      <c r="F7" s="16">
        <f t="shared" ref="F7:F71" si="0">(D7/E7)*100</f>
        <v>100</v>
      </c>
    </row>
    <row r="8" spans="1:7" ht="25.5" x14ac:dyDescent="0.2">
      <c r="A8" s="17" t="s">
        <v>6</v>
      </c>
      <c r="B8" s="18" t="s">
        <v>5</v>
      </c>
      <c r="C8" s="18" t="s">
        <v>7</v>
      </c>
      <c r="D8" s="52">
        <v>187800</v>
      </c>
      <c r="E8" s="52">
        <v>187800</v>
      </c>
      <c r="F8" s="12">
        <f t="shared" si="0"/>
        <v>100</v>
      </c>
    </row>
    <row r="9" spans="1:7" ht="38.25" x14ac:dyDescent="0.2">
      <c r="A9" s="17" t="s">
        <v>8</v>
      </c>
      <c r="B9" s="18" t="s">
        <v>5</v>
      </c>
      <c r="C9" s="18" t="s">
        <v>9</v>
      </c>
      <c r="D9" s="52">
        <v>418854</v>
      </c>
      <c r="E9" s="52">
        <v>418854</v>
      </c>
      <c r="F9" s="12">
        <f t="shared" si="0"/>
        <v>100</v>
      </c>
    </row>
    <row r="10" spans="1:7" ht="38.25" x14ac:dyDescent="0.2">
      <c r="A10" s="17" t="s">
        <v>10</v>
      </c>
      <c r="B10" s="18" t="s">
        <v>5</v>
      </c>
      <c r="C10" s="18" t="s">
        <v>11</v>
      </c>
      <c r="D10" s="52">
        <v>294197</v>
      </c>
      <c r="E10" s="52">
        <v>294197</v>
      </c>
      <c r="F10" s="12">
        <f t="shared" si="0"/>
        <v>100</v>
      </c>
    </row>
    <row r="11" spans="1:7" x14ac:dyDescent="0.2">
      <c r="A11" s="17" t="s">
        <v>12</v>
      </c>
      <c r="B11" s="18" t="s">
        <v>5</v>
      </c>
      <c r="C11" s="18" t="s">
        <v>13</v>
      </c>
      <c r="D11" s="52">
        <v>430849</v>
      </c>
      <c r="E11" s="52">
        <v>430849</v>
      </c>
      <c r="F11" s="12">
        <f t="shared" si="0"/>
        <v>100</v>
      </c>
    </row>
    <row r="12" spans="1:7" ht="38.25" x14ac:dyDescent="0.2">
      <c r="A12" s="17" t="s">
        <v>14</v>
      </c>
      <c r="B12" s="18" t="s">
        <v>5</v>
      </c>
      <c r="C12" s="18" t="s">
        <v>15</v>
      </c>
      <c r="D12" s="52">
        <v>427570</v>
      </c>
      <c r="E12" s="52">
        <v>427570</v>
      </c>
      <c r="F12" s="12">
        <f t="shared" si="0"/>
        <v>100</v>
      </c>
    </row>
    <row r="13" spans="1:7" x14ac:dyDescent="0.2">
      <c r="A13" s="17" t="s">
        <v>16</v>
      </c>
      <c r="B13" s="18" t="s">
        <v>5</v>
      </c>
      <c r="C13" s="18" t="s">
        <v>17</v>
      </c>
      <c r="D13" s="52">
        <v>500820</v>
      </c>
      <c r="E13" s="52">
        <v>500820</v>
      </c>
      <c r="F13" s="12">
        <f t="shared" si="0"/>
        <v>100</v>
      </c>
    </row>
    <row r="14" spans="1:7" ht="20.25" customHeight="1" x14ac:dyDescent="0.2">
      <c r="A14" s="17" t="s">
        <v>18</v>
      </c>
      <c r="B14" s="18" t="s">
        <v>5</v>
      </c>
      <c r="C14" s="18" t="s">
        <v>19</v>
      </c>
      <c r="D14" s="52">
        <v>1563</v>
      </c>
      <c r="E14" s="52">
        <v>1563</v>
      </c>
      <c r="F14" s="12">
        <f t="shared" si="0"/>
        <v>100</v>
      </c>
    </row>
    <row r="15" spans="1:7" x14ac:dyDescent="0.2">
      <c r="A15" s="17" t="s">
        <v>20</v>
      </c>
      <c r="B15" s="18" t="s">
        <v>5</v>
      </c>
      <c r="C15" s="18" t="s">
        <v>21</v>
      </c>
      <c r="D15" s="52">
        <v>162530</v>
      </c>
      <c r="E15" s="52">
        <v>162530</v>
      </c>
      <c r="F15" s="12">
        <f t="shared" si="0"/>
        <v>100</v>
      </c>
    </row>
    <row r="16" spans="1:7" s="55" customFormat="1" x14ac:dyDescent="0.2">
      <c r="A16" s="53" t="s">
        <v>22</v>
      </c>
      <c r="B16" s="54" t="s">
        <v>5</v>
      </c>
      <c r="C16" s="54" t="s">
        <v>23</v>
      </c>
      <c r="D16" s="52">
        <v>665239</v>
      </c>
      <c r="E16" s="52">
        <v>665239</v>
      </c>
      <c r="F16" s="20">
        <f t="shared" si="0"/>
        <v>100</v>
      </c>
    </row>
    <row r="17" spans="1:6" s="55" customFormat="1" ht="25.5" x14ac:dyDescent="0.2">
      <c r="A17" s="17" t="s">
        <v>240</v>
      </c>
      <c r="B17" s="54" t="s">
        <v>5</v>
      </c>
      <c r="C17" s="54">
        <v>12</v>
      </c>
      <c r="D17" s="52">
        <v>904</v>
      </c>
      <c r="E17" s="52">
        <v>904</v>
      </c>
      <c r="F17" s="20"/>
    </row>
    <row r="18" spans="1:6" s="55" customFormat="1" x14ac:dyDescent="0.2">
      <c r="A18" s="53" t="s">
        <v>25</v>
      </c>
      <c r="B18" s="54" t="s">
        <v>5</v>
      </c>
      <c r="C18" s="54" t="s">
        <v>26</v>
      </c>
      <c r="D18" s="52">
        <v>10263747</v>
      </c>
      <c r="E18" s="52">
        <v>10263747</v>
      </c>
      <c r="F18" s="20">
        <f t="shared" si="0"/>
        <v>100</v>
      </c>
    </row>
    <row r="19" spans="1:6" x14ac:dyDescent="0.2">
      <c r="A19" s="13" t="s">
        <v>27</v>
      </c>
      <c r="B19" s="14" t="s">
        <v>7</v>
      </c>
      <c r="C19" s="15" t="s">
        <v>0</v>
      </c>
      <c r="D19" s="56">
        <v>81780</v>
      </c>
      <c r="E19" s="56">
        <v>81780</v>
      </c>
      <c r="F19" s="16">
        <f t="shared" si="0"/>
        <v>100</v>
      </c>
    </row>
    <row r="20" spans="1:6" x14ac:dyDescent="0.2">
      <c r="A20" s="17" t="s">
        <v>28</v>
      </c>
      <c r="B20" s="18" t="s">
        <v>7</v>
      </c>
      <c r="C20" s="18" t="s">
        <v>9</v>
      </c>
      <c r="D20" s="52">
        <v>74285</v>
      </c>
      <c r="E20" s="52">
        <v>74285</v>
      </c>
      <c r="F20" s="12">
        <f t="shared" si="0"/>
        <v>100</v>
      </c>
    </row>
    <row r="21" spans="1:6" x14ac:dyDescent="0.2">
      <c r="A21" s="17" t="s">
        <v>29</v>
      </c>
      <c r="B21" s="18" t="s">
        <v>7</v>
      </c>
      <c r="C21" s="18" t="s">
        <v>11</v>
      </c>
      <c r="D21" s="52">
        <v>7495</v>
      </c>
      <c r="E21" s="52">
        <v>7495</v>
      </c>
      <c r="F21" s="12">
        <f t="shared" si="0"/>
        <v>100</v>
      </c>
    </row>
    <row r="22" spans="1:6" ht="25.5" x14ac:dyDescent="0.2">
      <c r="A22" s="13" t="s">
        <v>30</v>
      </c>
      <c r="B22" s="14" t="s">
        <v>9</v>
      </c>
      <c r="C22" s="15" t="s">
        <v>0</v>
      </c>
      <c r="D22" s="56">
        <v>3479635</v>
      </c>
      <c r="E22" s="56">
        <v>3479635</v>
      </c>
      <c r="F22" s="16">
        <f t="shared" si="0"/>
        <v>100</v>
      </c>
    </row>
    <row r="23" spans="1:6" hidden="1" x14ac:dyDescent="0.2">
      <c r="A23" s="17" t="s">
        <v>31</v>
      </c>
      <c r="B23" s="18" t="s">
        <v>9</v>
      </c>
      <c r="C23" s="18" t="s">
        <v>7</v>
      </c>
      <c r="D23" s="52">
        <v>0</v>
      </c>
      <c r="E23" s="52">
        <v>0</v>
      </c>
      <c r="F23" s="12" t="e">
        <f t="shared" si="0"/>
        <v>#DIV/0!</v>
      </c>
    </row>
    <row r="24" spans="1:6" x14ac:dyDescent="0.2">
      <c r="A24" s="17" t="s">
        <v>32</v>
      </c>
      <c r="B24" s="18" t="s">
        <v>9</v>
      </c>
      <c r="C24" s="18" t="s">
        <v>11</v>
      </c>
      <c r="D24" s="52">
        <v>145425</v>
      </c>
      <c r="E24" s="52">
        <v>145425</v>
      </c>
      <c r="F24" s="12">
        <f t="shared" si="0"/>
        <v>100</v>
      </c>
    </row>
    <row r="25" spans="1:6" ht="25.5" x14ac:dyDescent="0.2">
      <c r="A25" s="17" t="s">
        <v>33</v>
      </c>
      <c r="B25" s="18" t="s">
        <v>9</v>
      </c>
      <c r="C25" s="18" t="s">
        <v>34</v>
      </c>
      <c r="D25" s="52">
        <v>681839</v>
      </c>
      <c r="E25" s="52">
        <v>681839</v>
      </c>
      <c r="F25" s="12">
        <f t="shared" si="0"/>
        <v>100</v>
      </c>
    </row>
    <row r="26" spans="1:6" x14ac:dyDescent="0.2">
      <c r="A26" s="17" t="s">
        <v>35</v>
      </c>
      <c r="B26" s="18" t="s">
        <v>9</v>
      </c>
      <c r="C26" s="18" t="s">
        <v>21</v>
      </c>
      <c r="D26" s="52">
        <v>2590126</v>
      </c>
      <c r="E26" s="52">
        <v>2590126</v>
      </c>
      <c r="F26" s="12">
        <f t="shared" si="0"/>
        <v>100</v>
      </c>
    </row>
    <row r="27" spans="1:6" ht="25.5" x14ac:dyDescent="0.2">
      <c r="A27" s="17" t="s">
        <v>36</v>
      </c>
      <c r="B27" s="18" t="s">
        <v>9</v>
      </c>
      <c r="C27" s="18" t="s">
        <v>37</v>
      </c>
      <c r="D27" s="52">
        <v>62245</v>
      </c>
      <c r="E27" s="52">
        <v>62245</v>
      </c>
      <c r="F27" s="12">
        <f t="shared" si="0"/>
        <v>100</v>
      </c>
    </row>
    <row r="28" spans="1:6" x14ac:dyDescent="0.2">
      <c r="A28" s="13" t="s">
        <v>38</v>
      </c>
      <c r="B28" s="14" t="s">
        <v>11</v>
      </c>
      <c r="C28" s="15" t="s">
        <v>0</v>
      </c>
      <c r="D28" s="56">
        <v>37961038</v>
      </c>
      <c r="E28" s="56">
        <v>37961038</v>
      </c>
      <c r="F28" s="16">
        <f t="shared" si="0"/>
        <v>100</v>
      </c>
    </row>
    <row r="29" spans="1:6" x14ac:dyDescent="0.2">
      <c r="A29" s="17" t="s">
        <v>39</v>
      </c>
      <c r="B29" s="18" t="s">
        <v>11</v>
      </c>
      <c r="C29" s="18" t="s">
        <v>5</v>
      </c>
      <c r="D29" s="52">
        <v>926637</v>
      </c>
      <c r="E29" s="52">
        <v>926637</v>
      </c>
      <c r="F29" s="12">
        <f t="shared" si="0"/>
        <v>100</v>
      </c>
    </row>
    <row r="30" spans="1:6" x14ac:dyDescent="0.2">
      <c r="A30" s="17" t="s">
        <v>40</v>
      </c>
      <c r="B30" s="18" t="s">
        <v>11</v>
      </c>
      <c r="C30" s="18" t="s">
        <v>7</v>
      </c>
      <c r="D30" s="52">
        <v>17477928</v>
      </c>
      <c r="E30" s="52">
        <v>17477928</v>
      </c>
      <c r="F30" s="12">
        <f t="shared" si="0"/>
        <v>100</v>
      </c>
    </row>
    <row r="31" spans="1:6" x14ac:dyDescent="0.2">
      <c r="A31" s="17" t="s">
        <v>41</v>
      </c>
      <c r="B31" s="18" t="s">
        <v>11</v>
      </c>
      <c r="C31" s="18" t="s">
        <v>11</v>
      </c>
      <c r="D31" s="52">
        <v>98803</v>
      </c>
      <c r="E31" s="52">
        <v>98803</v>
      </c>
      <c r="F31" s="12">
        <f t="shared" si="0"/>
        <v>100</v>
      </c>
    </row>
    <row r="32" spans="1:6" x14ac:dyDescent="0.2">
      <c r="A32" s="17" t="s">
        <v>42</v>
      </c>
      <c r="B32" s="18" t="s">
        <v>11</v>
      </c>
      <c r="C32" s="18" t="s">
        <v>13</v>
      </c>
      <c r="D32" s="52">
        <v>9836628</v>
      </c>
      <c r="E32" s="52">
        <v>9836628</v>
      </c>
      <c r="F32" s="12">
        <f t="shared" si="0"/>
        <v>100</v>
      </c>
    </row>
    <row r="33" spans="1:6" x14ac:dyDescent="0.2">
      <c r="A33" s="17" t="s">
        <v>43</v>
      </c>
      <c r="B33" s="18" t="s">
        <v>11</v>
      </c>
      <c r="C33" s="18" t="s">
        <v>15</v>
      </c>
      <c r="D33" s="52">
        <v>233868</v>
      </c>
      <c r="E33" s="52">
        <v>233868</v>
      </c>
      <c r="F33" s="12">
        <f t="shared" si="0"/>
        <v>100</v>
      </c>
    </row>
    <row r="34" spans="1:6" x14ac:dyDescent="0.2">
      <c r="A34" s="17" t="s">
        <v>44</v>
      </c>
      <c r="B34" s="18" t="s">
        <v>11</v>
      </c>
      <c r="C34" s="18" t="s">
        <v>17</v>
      </c>
      <c r="D34" s="52">
        <v>1327034</v>
      </c>
      <c r="E34" s="52">
        <v>1327034</v>
      </c>
      <c r="F34" s="12">
        <f t="shared" si="0"/>
        <v>100</v>
      </c>
    </row>
    <row r="35" spans="1:6" x14ac:dyDescent="0.2">
      <c r="A35" s="17" t="s">
        <v>45</v>
      </c>
      <c r="B35" s="18" t="s">
        <v>11</v>
      </c>
      <c r="C35" s="18" t="s">
        <v>19</v>
      </c>
      <c r="D35" s="52">
        <v>654597</v>
      </c>
      <c r="E35" s="52">
        <v>654597</v>
      </c>
      <c r="F35" s="12">
        <f t="shared" si="0"/>
        <v>100</v>
      </c>
    </row>
    <row r="36" spans="1:6" x14ac:dyDescent="0.2">
      <c r="A36" s="17" t="s">
        <v>46</v>
      </c>
      <c r="B36" s="18" t="s">
        <v>11</v>
      </c>
      <c r="C36" s="18" t="s">
        <v>34</v>
      </c>
      <c r="D36" s="52">
        <v>5987621</v>
      </c>
      <c r="E36" s="52">
        <v>5987621</v>
      </c>
      <c r="F36" s="12">
        <f t="shared" si="0"/>
        <v>100</v>
      </c>
    </row>
    <row r="37" spans="1:6" x14ac:dyDescent="0.2">
      <c r="A37" s="17" t="s">
        <v>47</v>
      </c>
      <c r="B37" s="18" t="s">
        <v>11</v>
      </c>
      <c r="C37" s="18" t="s">
        <v>21</v>
      </c>
      <c r="D37" s="52">
        <v>791752</v>
      </c>
      <c r="E37" s="52">
        <v>791752</v>
      </c>
      <c r="F37" s="12">
        <f t="shared" si="0"/>
        <v>100</v>
      </c>
    </row>
    <row r="38" spans="1:6" ht="25.5" x14ac:dyDescent="0.2">
      <c r="A38" s="17" t="s">
        <v>48</v>
      </c>
      <c r="B38" s="18" t="s">
        <v>11</v>
      </c>
      <c r="C38" s="18" t="s">
        <v>23</v>
      </c>
      <c r="D38" s="52">
        <v>5043</v>
      </c>
      <c r="E38" s="52">
        <v>5043</v>
      </c>
      <c r="F38" s="12">
        <f t="shared" si="0"/>
        <v>100</v>
      </c>
    </row>
    <row r="39" spans="1:6" x14ac:dyDescent="0.2">
      <c r="A39" s="17" t="s">
        <v>49</v>
      </c>
      <c r="B39" s="18" t="s">
        <v>11</v>
      </c>
      <c r="C39" s="18" t="s">
        <v>24</v>
      </c>
      <c r="D39" s="52">
        <v>621129</v>
      </c>
      <c r="E39" s="52">
        <v>621129</v>
      </c>
      <c r="F39" s="12">
        <f t="shared" si="0"/>
        <v>100</v>
      </c>
    </row>
    <row r="40" spans="1:6" x14ac:dyDescent="0.2">
      <c r="A40" s="13" t="s">
        <v>50</v>
      </c>
      <c r="B40" s="14" t="s">
        <v>13</v>
      </c>
      <c r="C40" s="15" t="s">
        <v>0</v>
      </c>
      <c r="D40" s="56">
        <v>27524626</v>
      </c>
      <c r="E40" s="56">
        <v>27524626</v>
      </c>
      <c r="F40" s="16">
        <f t="shared" si="0"/>
        <v>100</v>
      </c>
    </row>
    <row r="41" spans="1:6" x14ac:dyDescent="0.2">
      <c r="A41" s="17" t="s">
        <v>51</v>
      </c>
      <c r="B41" s="18" t="s">
        <v>13</v>
      </c>
      <c r="C41" s="18" t="s">
        <v>5</v>
      </c>
      <c r="D41" s="52">
        <v>1038658</v>
      </c>
      <c r="E41" s="52">
        <v>1038658</v>
      </c>
      <c r="F41" s="12">
        <f t="shared" si="0"/>
        <v>100</v>
      </c>
    </row>
    <row r="42" spans="1:6" x14ac:dyDescent="0.2">
      <c r="A42" s="17" t="s">
        <v>52</v>
      </c>
      <c r="B42" s="18" t="s">
        <v>13</v>
      </c>
      <c r="C42" s="18" t="s">
        <v>7</v>
      </c>
      <c r="D42" s="52">
        <v>25336005</v>
      </c>
      <c r="E42" s="52">
        <v>25336005</v>
      </c>
      <c r="F42" s="12">
        <f t="shared" si="0"/>
        <v>100</v>
      </c>
    </row>
    <row r="43" spans="1:6" x14ac:dyDescent="0.2">
      <c r="A43" s="17" t="s">
        <v>53</v>
      </c>
      <c r="B43" s="18" t="s">
        <v>13</v>
      </c>
      <c r="C43" s="18" t="s">
        <v>9</v>
      </c>
      <c r="D43" s="52">
        <v>356572</v>
      </c>
      <c r="E43" s="52">
        <v>356572</v>
      </c>
      <c r="F43" s="12">
        <f t="shared" si="0"/>
        <v>100</v>
      </c>
    </row>
    <row r="44" spans="1:6" ht="25.5" x14ac:dyDescent="0.2">
      <c r="A44" s="17" t="s">
        <v>54</v>
      </c>
      <c r="B44" s="18" t="s">
        <v>13</v>
      </c>
      <c r="C44" s="18" t="s">
        <v>13</v>
      </c>
      <c r="D44" s="52">
        <v>793392</v>
      </c>
      <c r="E44" s="52">
        <v>793392</v>
      </c>
      <c r="F44" s="12">
        <f t="shared" si="0"/>
        <v>100</v>
      </c>
    </row>
    <row r="45" spans="1:6" x14ac:dyDescent="0.2">
      <c r="A45" s="13" t="s">
        <v>55</v>
      </c>
      <c r="B45" s="14" t="s">
        <v>15</v>
      </c>
      <c r="C45" s="15" t="s">
        <v>0</v>
      </c>
      <c r="D45" s="56">
        <v>680355</v>
      </c>
      <c r="E45" s="56">
        <v>680355</v>
      </c>
      <c r="F45" s="16">
        <f t="shared" si="0"/>
        <v>100</v>
      </c>
    </row>
    <row r="46" spans="1:6" ht="25.5" x14ac:dyDescent="0.2">
      <c r="A46" s="17" t="s">
        <v>56</v>
      </c>
      <c r="B46" s="18" t="s">
        <v>15</v>
      </c>
      <c r="C46" s="18" t="s">
        <v>9</v>
      </c>
      <c r="D46" s="52">
        <v>427429</v>
      </c>
      <c r="E46" s="52">
        <v>427429</v>
      </c>
      <c r="F46" s="12">
        <f t="shared" si="0"/>
        <v>100</v>
      </c>
    </row>
    <row r="47" spans="1:6" ht="25.5" x14ac:dyDescent="0.2">
      <c r="A47" s="17" t="s">
        <v>57</v>
      </c>
      <c r="B47" s="18" t="s">
        <v>15</v>
      </c>
      <c r="C47" s="18" t="s">
        <v>11</v>
      </c>
      <c r="D47" s="52">
        <v>2276</v>
      </c>
      <c r="E47" s="52">
        <v>2276</v>
      </c>
      <c r="F47" s="12">
        <f t="shared" si="0"/>
        <v>100</v>
      </c>
    </row>
    <row r="48" spans="1:6" x14ac:dyDescent="0.2">
      <c r="A48" s="17" t="s">
        <v>58</v>
      </c>
      <c r="B48" s="18" t="s">
        <v>15</v>
      </c>
      <c r="C48" s="18" t="s">
        <v>13</v>
      </c>
      <c r="D48" s="52">
        <v>250649</v>
      </c>
      <c r="E48" s="52">
        <v>250649</v>
      </c>
      <c r="F48" s="12">
        <f t="shared" si="0"/>
        <v>100</v>
      </c>
    </row>
    <row r="49" spans="1:6" x14ac:dyDescent="0.2">
      <c r="A49" s="13" t="s">
        <v>59</v>
      </c>
      <c r="B49" s="14" t="s">
        <v>17</v>
      </c>
      <c r="C49" s="15" t="s">
        <v>0</v>
      </c>
      <c r="D49" s="56">
        <v>43511017</v>
      </c>
      <c r="E49" s="56">
        <v>43511017</v>
      </c>
      <c r="F49" s="16">
        <f t="shared" si="0"/>
        <v>100</v>
      </c>
    </row>
    <row r="50" spans="1:6" x14ac:dyDescent="0.2">
      <c r="A50" s="17" t="s">
        <v>60</v>
      </c>
      <c r="B50" s="18" t="s">
        <v>17</v>
      </c>
      <c r="C50" s="18" t="s">
        <v>5</v>
      </c>
      <c r="D50" s="52">
        <v>10761462</v>
      </c>
      <c r="E50" s="52">
        <v>10761462</v>
      </c>
      <c r="F50" s="12">
        <f t="shared" si="0"/>
        <v>100</v>
      </c>
    </row>
    <row r="51" spans="1:6" x14ac:dyDescent="0.2">
      <c r="A51" s="17" t="s">
        <v>61</v>
      </c>
      <c r="B51" s="18" t="s">
        <v>17</v>
      </c>
      <c r="C51" s="18" t="s">
        <v>7</v>
      </c>
      <c r="D51" s="52">
        <v>24681856</v>
      </c>
      <c r="E51" s="52">
        <v>24681856</v>
      </c>
      <c r="F51" s="12">
        <f t="shared" si="0"/>
        <v>100</v>
      </c>
    </row>
    <row r="52" spans="1:6" x14ac:dyDescent="0.2">
      <c r="A52" s="17" t="s">
        <v>62</v>
      </c>
      <c r="B52" s="18" t="s">
        <v>17</v>
      </c>
      <c r="C52" s="18" t="s">
        <v>9</v>
      </c>
      <c r="D52" s="52">
        <v>1147809</v>
      </c>
      <c r="E52" s="52">
        <v>1147809</v>
      </c>
      <c r="F52" s="12">
        <f t="shared" si="0"/>
        <v>100</v>
      </c>
    </row>
    <row r="53" spans="1:6" x14ac:dyDescent="0.2">
      <c r="A53" s="17" t="s">
        <v>64</v>
      </c>
      <c r="B53" s="18" t="s">
        <v>17</v>
      </c>
      <c r="C53" s="18" t="s">
        <v>11</v>
      </c>
      <c r="D53" s="52">
        <v>5218543</v>
      </c>
      <c r="E53" s="52">
        <v>5218543</v>
      </c>
      <c r="F53" s="12">
        <f t="shared" si="0"/>
        <v>100</v>
      </c>
    </row>
    <row r="54" spans="1:6" ht="25.5" x14ac:dyDescent="0.2">
      <c r="A54" s="17" t="s">
        <v>65</v>
      </c>
      <c r="B54" s="18" t="s">
        <v>17</v>
      </c>
      <c r="C54" s="18" t="s">
        <v>13</v>
      </c>
      <c r="D54" s="52">
        <v>73182</v>
      </c>
      <c r="E54" s="52">
        <v>73182</v>
      </c>
      <c r="F54" s="12">
        <f t="shared" si="0"/>
        <v>100</v>
      </c>
    </row>
    <row r="55" spans="1:6" x14ac:dyDescent="0.2">
      <c r="A55" s="17" t="s">
        <v>66</v>
      </c>
      <c r="B55" s="18" t="s">
        <v>17</v>
      </c>
      <c r="C55" s="18" t="s">
        <v>15</v>
      </c>
      <c r="D55" s="52">
        <v>425845</v>
      </c>
      <c r="E55" s="52">
        <v>425845</v>
      </c>
      <c r="F55" s="12">
        <f t="shared" si="0"/>
        <v>100</v>
      </c>
    </row>
    <row r="56" spans="1:6" x14ac:dyDescent="0.2">
      <c r="A56" s="17" t="s">
        <v>67</v>
      </c>
      <c r="B56" s="18" t="s">
        <v>17</v>
      </c>
      <c r="C56" s="18" t="s">
        <v>17</v>
      </c>
      <c r="D56" s="52">
        <v>556213</v>
      </c>
      <c r="E56" s="52">
        <v>556213</v>
      </c>
      <c r="F56" s="12">
        <f t="shared" si="0"/>
        <v>100</v>
      </c>
    </row>
    <row r="57" spans="1:6" x14ac:dyDescent="0.2">
      <c r="A57" s="17" t="s">
        <v>68</v>
      </c>
      <c r="B57" s="18" t="s">
        <v>17</v>
      </c>
      <c r="C57" s="18" t="s">
        <v>19</v>
      </c>
      <c r="D57" s="52">
        <v>2605</v>
      </c>
      <c r="E57" s="52">
        <v>2605</v>
      </c>
      <c r="F57" s="12">
        <f t="shared" si="0"/>
        <v>100</v>
      </c>
    </row>
    <row r="58" spans="1:6" x14ac:dyDescent="0.2">
      <c r="A58" s="17" t="s">
        <v>69</v>
      </c>
      <c r="B58" s="18" t="s">
        <v>17</v>
      </c>
      <c r="C58" s="18" t="s">
        <v>34</v>
      </c>
      <c r="D58" s="52">
        <v>643500</v>
      </c>
      <c r="E58" s="52">
        <v>643500</v>
      </c>
      <c r="F58" s="12">
        <f t="shared" si="0"/>
        <v>100</v>
      </c>
    </row>
    <row r="59" spans="1:6" x14ac:dyDescent="0.2">
      <c r="A59" s="13" t="s">
        <v>70</v>
      </c>
      <c r="B59" s="14" t="s">
        <v>19</v>
      </c>
      <c r="C59" s="15" t="s">
        <v>0</v>
      </c>
      <c r="D59" s="56">
        <v>3008936</v>
      </c>
      <c r="E59" s="56">
        <v>3008936</v>
      </c>
      <c r="F59" s="16">
        <f t="shared" si="0"/>
        <v>100</v>
      </c>
    </row>
    <row r="60" spans="1:6" x14ac:dyDescent="0.2">
      <c r="A60" s="17" t="s">
        <v>71</v>
      </c>
      <c r="B60" s="18" t="s">
        <v>19</v>
      </c>
      <c r="C60" s="18" t="s">
        <v>5</v>
      </c>
      <c r="D60" s="52">
        <v>2738673</v>
      </c>
      <c r="E60" s="52">
        <v>2738673</v>
      </c>
      <c r="F60" s="12">
        <f t="shared" si="0"/>
        <v>100</v>
      </c>
    </row>
    <row r="61" spans="1:6" x14ac:dyDescent="0.2">
      <c r="A61" s="17" t="s">
        <v>72</v>
      </c>
      <c r="B61" s="18" t="s">
        <v>19</v>
      </c>
      <c r="C61" s="18" t="s">
        <v>7</v>
      </c>
      <c r="D61" s="52">
        <v>57976</v>
      </c>
      <c r="E61" s="52">
        <v>57976</v>
      </c>
      <c r="F61" s="12">
        <f t="shared" si="0"/>
        <v>100</v>
      </c>
    </row>
    <row r="62" spans="1:6" x14ac:dyDescent="0.2">
      <c r="A62" s="17" t="s">
        <v>73</v>
      </c>
      <c r="B62" s="18" t="s">
        <v>19</v>
      </c>
      <c r="C62" s="18" t="s">
        <v>11</v>
      </c>
      <c r="D62" s="52">
        <v>212287</v>
      </c>
      <c r="E62" s="52">
        <v>212287</v>
      </c>
      <c r="F62" s="12">
        <f t="shared" si="0"/>
        <v>100</v>
      </c>
    </row>
    <row r="63" spans="1:6" x14ac:dyDescent="0.2">
      <c r="A63" s="13" t="s">
        <v>74</v>
      </c>
      <c r="B63" s="14" t="s">
        <v>34</v>
      </c>
      <c r="C63" s="15" t="s">
        <v>0</v>
      </c>
      <c r="D63" s="56">
        <v>12102858</v>
      </c>
      <c r="E63" s="56">
        <v>12102858</v>
      </c>
      <c r="F63" s="16">
        <f t="shared" si="0"/>
        <v>100</v>
      </c>
    </row>
    <row r="64" spans="1:6" x14ac:dyDescent="0.2">
      <c r="A64" s="17" t="s">
        <v>75</v>
      </c>
      <c r="B64" s="18" t="s">
        <v>34</v>
      </c>
      <c r="C64" s="18" t="s">
        <v>5</v>
      </c>
      <c r="D64" s="52">
        <v>3140035</v>
      </c>
      <c r="E64" s="52">
        <v>3140035</v>
      </c>
      <c r="F64" s="12">
        <f t="shared" si="0"/>
        <v>100</v>
      </c>
    </row>
    <row r="65" spans="1:6" x14ac:dyDescent="0.2">
      <c r="A65" s="17" t="s">
        <v>76</v>
      </c>
      <c r="B65" s="18" t="s">
        <v>34</v>
      </c>
      <c r="C65" s="18" t="s">
        <v>7</v>
      </c>
      <c r="D65" s="52">
        <v>904822</v>
      </c>
      <c r="E65" s="52">
        <v>904822</v>
      </c>
      <c r="F65" s="12">
        <f t="shared" si="0"/>
        <v>100</v>
      </c>
    </row>
    <row r="66" spans="1:6" x14ac:dyDescent="0.2">
      <c r="A66" s="17" t="s">
        <v>77</v>
      </c>
      <c r="B66" s="18" t="s">
        <v>34</v>
      </c>
      <c r="C66" s="18" t="s">
        <v>9</v>
      </c>
      <c r="D66" s="52">
        <v>70379</v>
      </c>
      <c r="E66" s="52">
        <v>70379</v>
      </c>
      <c r="F66" s="12">
        <f t="shared" si="0"/>
        <v>100</v>
      </c>
    </row>
    <row r="67" spans="1:6" x14ac:dyDescent="0.2">
      <c r="A67" s="17" t="s">
        <v>78</v>
      </c>
      <c r="B67" s="18" t="s">
        <v>34</v>
      </c>
      <c r="C67" s="18" t="s">
        <v>11</v>
      </c>
      <c r="D67" s="52">
        <v>2025409</v>
      </c>
      <c r="E67" s="52">
        <v>2025409</v>
      </c>
      <c r="F67" s="12">
        <f t="shared" si="0"/>
        <v>100</v>
      </c>
    </row>
    <row r="68" spans="1:6" x14ac:dyDescent="0.2">
      <c r="A68" s="17" t="s">
        <v>79</v>
      </c>
      <c r="B68" s="18" t="s">
        <v>34</v>
      </c>
      <c r="C68" s="18" t="s">
        <v>13</v>
      </c>
      <c r="D68" s="52">
        <v>396078</v>
      </c>
      <c r="E68" s="52">
        <v>396078</v>
      </c>
      <c r="F68" s="12">
        <f t="shared" si="0"/>
        <v>100</v>
      </c>
    </row>
    <row r="69" spans="1:6" ht="25.5" x14ac:dyDescent="0.2">
      <c r="A69" s="17" t="s">
        <v>80</v>
      </c>
      <c r="B69" s="18" t="s">
        <v>34</v>
      </c>
      <c r="C69" s="18" t="s">
        <v>15</v>
      </c>
      <c r="D69" s="52">
        <v>393476</v>
      </c>
      <c r="E69" s="52">
        <v>393476</v>
      </c>
      <c r="F69" s="12">
        <f t="shared" si="0"/>
        <v>100</v>
      </c>
    </row>
    <row r="70" spans="1:6" x14ac:dyDescent="0.2">
      <c r="A70" s="17" t="s">
        <v>81</v>
      </c>
      <c r="B70" s="18" t="s">
        <v>34</v>
      </c>
      <c r="C70" s="18" t="s">
        <v>17</v>
      </c>
      <c r="D70" s="52">
        <v>3109</v>
      </c>
      <c r="E70" s="52">
        <v>3109</v>
      </c>
      <c r="F70" s="12">
        <f t="shared" si="0"/>
        <v>100</v>
      </c>
    </row>
    <row r="71" spans="1:6" ht="25.5" x14ac:dyDescent="0.2">
      <c r="A71" s="17" t="s">
        <v>82</v>
      </c>
      <c r="B71" s="18" t="s">
        <v>34</v>
      </c>
      <c r="C71" s="18" t="s">
        <v>19</v>
      </c>
      <c r="D71" s="52">
        <v>9510</v>
      </c>
      <c r="E71" s="52">
        <v>9510</v>
      </c>
      <c r="F71" s="12">
        <f t="shared" si="0"/>
        <v>100</v>
      </c>
    </row>
    <row r="72" spans="1:6" x14ac:dyDescent="0.2">
      <c r="A72" s="17" t="s">
        <v>83</v>
      </c>
      <c r="B72" s="18" t="s">
        <v>34</v>
      </c>
      <c r="C72" s="18" t="s">
        <v>34</v>
      </c>
      <c r="D72" s="52">
        <v>5160040</v>
      </c>
      <c r="E72" s="52">
        <v>5160040</v>
      </c>
      <c r="F72" s="12">
        <f t="shared" ref="F72:F93" si="1">(D72/E72)*100</f>
        <v>100</v>
      </c>
    </row>
    <row r="73" spans="1:6" x14ac:dyDescent="0.2">
      <c r="A73" s="13" t="s">
        <v>84</v>
      </c>
      <c r="B73" s="14" t="s">
        <v>21</v>
      </c>
      <c r="C73" s="15" t="s">
        <v>0</v>
      </c>
      <c r="D73" s="56">
        <v>35039862</v>
      </c>
      <c r="E73" s="56">
        <v>35039862</v>
      </c>
      <c r="F73" s="16">
        <f t="shared" si="1"/>
        <v>100</v>
      </c>
    </row>
    <row r="74" spans="1:6" x14ac:dyDescent="0.2">
      <c r="A74" s="17" t="s">
        <v>85</v>
      </c>
      <c r="B74" s="18" t="s">
        <v>21</v>
      </c>
      <c r="C74" s="18" t="s">
        <v>5</v>
      </c>
      <c r="D74" s="52">
        <v>2773946</v>
      </c>
      <c r="E74" s="52">
        <v>2773946</v>
      </c>
      <c r="F74" s="12">
        <f t="shared" si="1"/>
        <v>100</v>
      </c>
    </row>
    <row r="75" spans="1:6" x14ac:dyDescent="0.2">
      <c r="A75" s="17" t="s">
        <v>86</v>
      </c>
      <c r="B75" s="18" t="s">
        <v>21</v>
      </c>
      <c r="C75" s="18" t="s">
        <v>7</v>
      </c>
      <c r="D75" s="52">
        <v>4371828</v>
      </c>
      <c r="E75" s="52">
        <v>4371828</v>
      </c>
      <c r="F75" s="12">
        <f t="shared" si="1"/>
        <v>100</v>
      </c>
    </row>
    <row r="76" spans="1:6" x14ac:dyDescent="0.2">
      <c r="A76" s="17" t="s">
        <v>87</v>
      </c>
      <c r="B76" s="18" t="s">
        <v>21</v>
      </c>
      <c r="C76" s="18" t="s">
        <v>9</v>
      </c>
      <c r="D76" s="52">
        <v>20292210</v>
      </c>
      <c r="E76" s="52">
        <v>20292210</v>
      </c>
      <c r="F76" s="12">
        <f t="shared" si="1"/>
        <v>100</v>
      </c>
    </row>
    <row r="77" spans="1:6" x14ac:dyDescent="0.2">
      <c r="A77" s="17" t="s">
        <v>88</v>
      </c>
      <c r="B77" s="18" t="s">
        <v>21</v>
      </c>
      <c r="C77" s="18" t="s">
        <v>11</v>
      </c>
      <c r="D77" s="52">
        <v>7046330</v>
      </c>
      <c r="E77" s="52">
        <v>7046330</v>
      </c>
      <c r="F77" s="12">
        <f t="shared" si="1"/>
        <v>100</v>
      </c>
    </row>
    <row r="78" spans="1:6" x14ac:dyDescent="0.2">
      <c r="A78" s="17" t="s">
        <v>89</v>
      </c>
      <c r="B78" s="18" t="s">
        <v>21</v>
      </c>
      <c r="C78" s="18" t="s">
        <v>15</v>
      </c>
      <c r="D78" s="52">
        <v>555549</v>
      </c>
      <c r="E78" s="52">
        <v>555549</v>
      </c>
      <c r="F78" s="12">
        <f t="shared" si="1"/>
        <v>100</v>
      </c>
    </row>
    <row r="79" spans="1:6" x14ac:dyDescent="0.2">
      <c r="A79" s="13" t="s">
        <v>90</v>
      </c>
      <c r="B79" s="14" t="s">
        <v>23</v>
      </c>
      <c r="C79" s="15" t="s">
        <v>0</v>
      </c>
      <c r="D79" s="56">
        <v>1501252</v>
      </c>
      <c r="E79" s="56">
        <v>1501252</v>
      </c>
      <c r="F79" s="16">
        <f t="shared" si="1"/>
        <v>100</v>
      </c>
    </row>
    <row r="80" spans="1:6" x14ac:dyDescent="0.2">
      <c r="A80" s="17" t="s">
        <v>91</v>
      </c>
      <c r="B80" s="18" t="s">
        <v>23</v>
      </c>
      <c r="C80" s="18" t="s">
        <v>5</v>
      </c>
      <c r="D80" s="52">
        <v>215468</v>
      </c>
      <c r="E80" s="52">
        <v>215468</v>
      </c>
      <c r="F80" s="12">
        <f t="shared" si="1"/>
        <v>100</v>
      </c>
    </row>
    <row r="81" spans="1:6" x14ac:dyDescent="0.2">
      <c r="A81" s="17" t="s">
        <v>92</v>
      </c>
      <c r="B81" s="18" t="s">
        <v>23</v>
      </c>
      <c r="C81" s="18" t="s">
        <v>7</v>
      </c>
      <c r="D81" s="52">
        <v>557834</v>
      </c>
      <c r="E81" s="52">
        <v>557834</v>
      </c>
      <c r="F81" s="12">
        <f t="shared" si="1"/>
        <v>100</v>
      </c>
    </row>
    <row r="82" spans="1:6" x14ac:dyDescent="0.2">
      <c r="A82" s="17" t="s">
        <v>63</v>
      </c>
      <c r="B82" s="18" t="s">
        <v>23</v>
      </c>
      <c r="C82" s="18" t="s">
        <v>9</v>
      </c>
      <c r="D82" s="52">
        <v>553624</v>
      </c>
      <c r="E82" s="52">
        <v>553624</v>
      </c>
      <c r="F82" s="12">
        <f t="shared" si="1"/>
        <v>100</v>
      </c>
    </row>
    <row r="83" spans="1:6" x14ac:dyDescent="0.2">
      <c r="A83" s="17" t="s">
        <v>93</v>
      </c>
      <c r="B83" s="18" t="s">
        <v>23</v>
      </c>
      <c r="C83" s="18" t="s">
        <v>13</v>
      </c>
      <c r="D83" s="52">
        <v>174326</v>
      </c>
      <c r="E83" s="52">
        <v>174326</v>
      </c>
      <c r="F83" s="12">
        <f t="shared" si="1"/>
        <v>100</v>
      </c>
    </row>
    <row r="84" spans="1:6" x14ac:dyDescent="0.2">
      <c r="A84" s="13" t="s">
        <v>94</v>
      </c>
      <c r="B84" s="14" t="s">
        <v>24</v>
      </c>
      <c r="C84" s="15" t="s">
        <v>0</v>
      </c>
      <c r="D84" s="56">
        <v>1024849</v>
      </c>
      <c r="E84" s="56">
        <v>1024849</v>
      </c>
      <c r="F84" s="16">
        <f t="shared" si="1"/>
        <v>100</v>
      </c>
    </row>
    <row r="85" spans="1:6" x14ac:dyDescent="0.2">
      <c r="A85" s="17" t="s">
        <v>95</v>
      </c>
      <c r="B85" s="18" t="s">
        <v>24</v>
      </c>
      <c r="C85" s="18" t="s">
        <v>5</v>
      </c>
      <c r="D85" s="52">
        <v>488773</v>
      </c>
      <c r="E85" s="52">
        <v>488773</v>
      </c>
      <c r="F85" s="12">
        <f t="shared" si="1"/>
        <v>100</v>
      </c>
    </row>
    <row r="86" spans="1:6" x14ac:dyDescent="0.2">
      <c r="A86" s="17" t="s">
        <v>96</v>
      </c>
      <c r="B86" s="18" t="s">
        <v>24</v>
      </c>
      <c r="C86" s="18" t="s">
        <v>7</v>
      </c>
      <c r="D86" s="52">
        <v>444200</v>
      </c>
      <c r="E86" s="52">
        <v>444200</v>
      </c>
      <c r="F86" s="12">
        <f t="shared" si="1"/>
        <v>100</v>
      </c>
    </row>
    <row r="87" spans="1:6" x14ac:dyDescent="0.2">
      <c r="A87" s="17" t="s">
        <v>97</v>
      </c>
      <c r="B87" s="18" t="s">
        <v>24</v>
      </c>
      <c r="C87" s="18" t="s">
        <v>11</v>
      </c>
      <c r="D87" s="52">
        <v>91876</v>
      </c>
      <c r="E87" s="52">
        <v>91876</v>
      </c>
      <c r="F87" s="12">
        <f t="shared" si="1"/>
        <v>100</v>
      </c>
    </row>
    <row r="88" spans="1:6" x14ac:dyDescent="0.2">
      <c r="A88" s="13" t="s">
        <v>98</v>
      </c>
      <c r="B88" s="14" t="s">
        <v>26</v>
      </c>
      <c r="C88" s="15" t="s">
        <v>0</v>
      </c>
      <c r="D88" s="56">
        <v>2601765</v>
      </c>
      <c r="E88" s="56">
        <v>2601765</v>
      </c>
      <c r="F88" s="16">
        <f t="shared" si="1"/>
        <v>100</v>
      </c>
    </row>
    <row r="89" spans="1:6" ht="25.5" x14ac:dyDescent="0.2">
      <c r="A89" s="17" t="s">
        <v>99</v>
      </c>
      <c r="B89" s="18" t="s">
        <v>26</v>
      </c>
      <c r="C89" s="18" t="s">
        <v>5</v>
      </c>
      <c r="D89" s="52">
        <v>2601765</v>
      </c>
      <c r="E89" s="52">
        <v>2601765</v>
      </c>
      <c r="F89" s="12">
        <f t="shared" si="1"/>
        <v>100</v>
      </c>
    </row>
    <row r="90" spans="1:6" ht="38.25" x14ac:dyDescent="0.2">
      <c r="A90" s="13" t="s">
        <v>100</v>
      </c>
      <c r="B90" s="14" t="s">
        <v>37</v>
      </c>
      <c r="C90" s="15" t="s">
        <v>0</v>
      </c>
      <c r="D90" s="56">
        <v>28359492</v>
      </c>
      <c r="E90" s="56">
        <v>28359492</v>
      </c>
      <c r="F90" s="16">
        <f t="shared" si="1"/>
        <v>100</v>
      </c>
    </row>
    <row r="91" spans="1:6" ht="38.25" x14ac:dyDescent="0.2">
      <c r="A91" s="17" t="s">
        <v>101</v>
      </c>
      <c r="B91" s="18" t="s">
        <v>37</v>
      </c>
      <c r="C91" s="18" t="s">
        <v>5</v>
      </c>
      <c r="D91" s="52">
        <v>16680181</v>
      </c>
      <c r="E91" s="52">
        <v>16680181</v>
      </c>
      <c r="F91" s="12">
        <f t="shared" si="1"/>
        <v>100</v>
      </c>
    </row>
    <row r="92" spans="1:6" x14ac:dyDescent="0.2">
      <c r="A92" s="17" t="s">
        <v>102</v>
      </c>
      <c r="B92" s="18" t="s">
        <v>37</v>
      </c>
      <c r="C92" s="18" t="s">
        <v>7</v>
      </c>
      <c r="D92" s="52">
        <v>630030</v>
      </c>
      <c r="E92" s="52">
        <v>630030</v>
      </c>
      <c r="F92" s="12">
        <f t="shared" si="1"/>
        <v>100</v>
      </c>
    </row>
    <row r="93" spans="1:6" x14ac:dyDescent="0.2">
      <c r="A93" s="17" t="s">
        <v>103</v>
      </c>
      <c r="B93" s="18" t="s">
        <v>37</v>
      </c>
      <c r="C93" s="18" t="s">
        <v>9</v>
      </c>
      <c r="D93" s="52">
        <v>11049282</v>
      </c>
      <c r="E93" s="52">
        <v>11049282</v>
      </c>
      <c r="F93" s="12">
        <f t="shared" si="1"/>
        <v>100</v>
      </c>
    </row>
  </sheetData>
  <autoFilter ref="A5:D93"/>
  <mergeCells count="2">
    <mergeCell ref="A2:G2"/>
    <mergeCell ref="A1:F1"/>
  </mergeCells>
  <pageMargins left="0.98425196850393704" right="0.51181102362204722" top="0.51181102362204722" bottom="0.51181102362204722" header="0.31496062992125984" footer="0.31496062992125984"/>
  <pageSetup paperSize="256" scale="69" fitToHeight="0" orientation="portrait" r:id="rId1"/>
  <headerFooter differentFirst="1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24"/>
  <sheetViews>
    <sheetView workbookViewId="0">
      <selection activeCell="A14" sqref="A14"/>
    </sheetView>
  </sheetViews>
  <sheetFormatPr defaultRowHeight="15" x14ac:dyDescent="0.25"/>
  <cols>
    <col min="1" max="1" width="33" style="61" customWidth="1"/>
    <col min="2" max="2" width="34.83203125" style="61" customWidth="1"/>
    <col min="3" max="3" width="16.6640625" style="61" customWidth="1"/>
    <col min="4" max="4" width="15.83203125" style="61" customWidth="1"/>
    <col min="5" max="5" width="13" style="61" customWidth="1"/>
    <col min="6" max="256" width="9.33203125" style="62"/>
    <col min="257" max="257" width="33" style="62" customWidth="1"/>
    <col min="258" max="258" width="34.83203125" style="62" customWidth="1"/>
    <col min="259" max="259" width="14.6640625" style="62" customWidth="1"/>
    <col min="260" max="260" width="15" style="62" customWidth="1"/>
    <col min="261" max="512" width="9.33203125" style="62"/>
    <col min="513" max="513" width="33" style="62" customWidth="1"/>
    <col min="514" max="514" width="34.83203125" style="62" customWidth="1"/>
    <col min="515" max="515" width="14.6640625" style="62" customWidth="1"/>
    <col min="516" max="516" width="15" style="62" customWidth="1"/>
    <col min="517" max="768" width="9.33203125" style="62"/>
    <col min="769" max="769" width="33" style="62" customWidth="1"/>
    <col min="770" max="770" width="34.83203125" style="62" customWidth="1"/>
    <col min="771" max="771" width="14.6640625" style="62" customWidth="1"/>
    <col min="772" max="772" width="15" style="62" customWidth="1"/>
    <col min="773" max="1024" width="9.33203125" style="62"/>
    <col min="1025" max="1025" width="33" style="62" customWidth="1"/>
    <col min="1026" max="1026" width="34.83203125" style="62" customWidth="1"/>
    <col min="1027" max="1027" width="14.6640625" style="62" customWidth="1"/>
    <col min="1028" max="1028" width="15" style="62" customWidth="1"/>
    <col min="1029" max="1280" width="9.33203125" style="62"/>
    <col min="1281" max="1281" width="33" style="62" customWidth="1"/>
    <col min="1282" max="1282" width="34.83203125" style="62" customWidth="1"/>
    <col min="1283" max="1283" width="14.6640625" style="62" customWidth="1"/>
    <col min="1284" max="1284" width="15" style="62" customWidth="1"/>
    <col min="1285" max="1536" width="9.33203125" style="62"/>
    <col min="1537" max="1537" width="33" style="62" customWidth="1"/>
    <col min="1538" max="1538" width="34.83203125" style="62" customWidth="1"/>
    <col min="1539" max="1539" width="14.6640625" style="62" customWidth="1"/>
    <col min="1540" max="1540" width="15" style="62" customWidth="1"/>
    <col min="1541" max="1792" width="9.33203125" style="62"/>
    <col min="1793" max="1793" width="33" style="62" customWidth="1"/>
    <col min="1794" max="1794" width="34.83203125" style="62" customWidth="1"/>
    <col min="1795" max="1795" width="14.6640625" style="62" customWidth="1"/>
    <col min="1796" max="1796" width="15" style="62" customWidth="1"/>
    <col min="1797" max="2048" width="9.33203125" style="62"/>
    <col min="2049" max="2049" width="33" style="62" customWidth="1"/>
    <col min="2050" max="2050" width="34.83203125" style="62" customWidth="1"/>
    <col min="2051" max="2051" width="14.6640625" style="62" customWidth="1"/>
    <col min="2052" max="2052" width="15" style="62" customWidth="1"/>
    <col min="2053" max="2304" width="9.33203125" style="62"/>
    <col min="2305" max="2305" width="33" style="62" customWidth="1"/>
    <col min="2306" max="2306" width="34.83203125" style="62" customWidth="1"/>
    <col min="2307" max="2307" width="14.6640625" style="62" customWidth="1"/>
    <col min="2308" max="2308" width="15" style="62" customWidth="1"/>
    <col min="2309" max="2560" width="9.33203125" style="62"/>
    <col min="2561" max="2561" width="33" style="62" customWidth="1"/>
    <col min="2562" max="2562" width="34.83203125" style="62" customWidth="1"/>
    <col min="2563" max="2563" width="14.6640625" style="62" customWidth="1"/>
    <col min="2564" max="2564" width="15" style="62" customWidth="1"/>
    <col min="2565" max="2816" width="9.33203125" style="62"/>
    <col min="2817" max="2817" width="33" style="62" customWidth="1"/>
    <col min="2818" max="2818" width="34.83203125" style="62" customWidth="1"/>
    <col min="2819" max="2819" width="14.6640625" style="62" customWidth="1"/>
    <col min="2820" max="2820" width="15" style="62" customWidth="1"/>
    <col min="2821" max="3072" width="9.33203125" style="62"/>
    <col min="3073" max="3073" width="33" style="62" customWidth="1"/>
    <col min="3074" max="3074" width="34.83203125" style="62" customWidth="1"/>
    <col min="3075" max="3075" width="14.6640625" style="62" customWidth="1"/>
    <col min="3076" max="3076" width="15" style="62" customWidth="1"/>
    <col min="3077" max="3328" width="9.33203125" style="62"/>
    <col min="3329" max="3329" width="33" style="62" customWidth="1"/>
    <col min="3330" max="3330" width="34.83203125" style="62" customWidth="1"/>
    <col min="3331" max="3331" width="14.6640625" style="62" customWidth="1"/>
    <col min="3332" max="3332" width="15" style="62" customWidth="1"/>
    <col min="3333" max="3584" width="9.33203125" style="62"/>
    <col min="3585" max="3585" width="33" style="62" customWidth="1"/>
    <col min="3586" max="3586" width="34.83203125" style="62" customWidth="1"/>
    <col min="3587" max="3587" width="14.6640625" style="62" customWidth="1"/>
    <col min="3588" max="3588" width="15" style="62" customWidth="1"/>
    <col min="3589" max="3840" width="9.33203125" style="62"/>
    <col min="3841" max="3841" width="33" style="62" customWidth="1"/>
    <col min="3842" max="3842" width="34.83203125" style="62" customWidth="1"/>
    <col min="3843" max="3843" width="14.6640625" style="62" customWidth="1"/>
    <col min="3844" max="3844" width="15" style="62" customWidth="1"/>
    <col min="3845" max="4096" width="9.33203125" style="62"/>
    <col min="4097" max="4097" width="33" style="62" customWidth="1"/>
    <col min="4098" max="4098" width="34.83203125" style="62" customWidth="1"/>
    <col min="4099" max="4099" width="14.6640625" style="62" customWidth="1"/>
    <col min="4100" max="4100" width="15" style="62" customWidth="1"/>
    <col min="4101" max="4352" width="9.33203125" style="62"/>
    <col min="4353" max="4353" width="33" style="62" customWidth="1"/>
    <col min="4354" max="4354" width="34.83203125" style="62" customWidth="1"/>
    <col min="4355" max="4355" width="14.6640625" style="62" customWidth="1"/>
    <col min="4356" max="4356" width="15" style="62" customWidth="1"/>
    <col min="4357" max="4608" width="9.33203125" style="62"/>
    <col min="4609" max="4609" width="33" style="62" customWidth="1"/>
    <col min="4610" max="4610" width="34.83203125" style="62" customWidth="1"/>
    <col min="4611" max="4611" width="14.6640625" style="62" customWidth="1"/>
    <col min="4612" max="4612" width="15" style="62" customWidth="1"/>
    <col min="4613" max="4864" width="9.33203125" style="62"/>
    <col min="4865" max="4865" width="33" style="62" customWidth="1"/>
    <col min="4866" max="4866" width="34.83203125" style="62" customWidth="1"/>
    <col min="4867" max="4867" width="14.6640625" style="62" customWidth="1"/>
    <col min="4868" max="4868" width="15" style="62" customWidth="1"/>
    <col min="4869" max="5120" width="9.33203125" style="62"/>
    <col min="5121" max="5121" width="33" style="62" customWidth="1"/>
    <col min="5122" max="5122" width="34.83203125" style="62" customWidth="1"/>
    <col min="5123" max="5123" width="14.6640625" style="62" customWidth="1"/>
    <col min="5124" max="5124" width="15" style="62" customWidth="1"/>
    <col min="5125" max="5376" width="9.33203125" style="62"/>
    <col min="5377" max="5377" width="33" style="62" customWidth="1"/>
    <col min="5378" max="5378" width="34.83203125" style="62" customWidth="1"/>
    <col min="5379" max="5379" width="14.6640625" style="62" customWidth="1"/>
    <col min="5380" max="5380" width="15" style="62" customWidth="1"/>
    <col min="5381" max="5632" width="9.33203125" style="62"/>
    <col min="5633" max="5633" width="33" style="62" customWidth="1"/>
    <col min="5634" max="5634" width="34.83203125" style="62" customWidth="1"/>
    <col min="5635" max="5635" width="14.6640625" style="62" customWidth="1"/>
    <col min="5636" max="5636" width="15" style="62" customWidth="1"/>
    <col min="5637" max="5888" width="9.33203125" style="62"/>
    <col min="5889" max="5889" width="33" style="62" customWidth="1"/>
    <col min="5890" max="5890" width="34.83203125" style="62" customWidth="1"/>
    <col min="5891" max="5891" width="14.6640625" style="62" customWidth="1"/>
    <col min="5892" max="5892" width="15" style="62" customWidth="1"/>
    <col min="5893" max="6144" width="9.33203125" style="62"/>
    <col min="6145" max="6145" width="33" style="62" customWidth="1"/>
    <col min="6146" max="6146" width="34.83203125" style="62" customWidth="1"/>
    <col min="6147" max="6147" width="14.6640625" style="62" customWidth="1"/>
    <col min="6148" max="6148" width="15" style="62" customWidth="1"/>
    <col min="6149" max="6400" width="9.33203125" style="62"/>
    <col min="6401" max="6401" width="33" style="62" customWidth="1"/>
    <col min="6402" max="6402" width="34.83203125" style="62" customWidth="1"/>
    <col min="6403" max="6403" width="14.6640625" style="62" customWidth="1"/>
    <col min="6404" max="6404" width="15" style="62" customWidth="1"/>
    <col min="6405" max="6656" width="9.33203125" style="62"/>
    <col min="6657" max="6657" width="33" style="62" customWidth="1"/>
    <col min="6658" max="6658" width="34.83203125" style="62" customWidth="1"/>
    <col min="6659" max="6659" width="14.6640625" style="62" customWidth="1"/>
    <col min="6660" max="6660" width="15" style="62" customWidth="1"/>
    <col min="6661" max="6912" width="9.33203125" style="62"/>
    <col min="6913" max="6913" width="33" style="62" customWidth="1"/>
    <col min="6914" max="6914" width="34.83203125" style="62" customWidth="1"/>
    <col min="6915" max="6915" width="14.6640625" style="62" customWidth="1"/>
    <col min="6916" max="6916" width="15" style="62" customWidth="1"/>
    <col min="6917" max="7168" width="9.33203125" style="62"/>
    <col min="7169" max="7169" width="33" style="62" customWidth="1"/>
    <col min="7170" max="7170" width="34.83203125" style="62" customWidth="1"/>
    <col min="7171" max="7171" width="14.6640625" style="62" customWidth="1"/>
    <col min="7172" max="7172" width="15" style="62" customWidth="1"/>
    <col min="7173" max="7424" width="9.33203125" style="62"/>
    <col min="7425" max="7425" width="33" style="62" customWidth="1"/>
    <col min="7426" max="7426" width="34.83203125" style="62" customWidth="1"/>
    <col min="7427" max="7427" width="14.6640625" style="62" customWidth="1"/>
    <col min="7428" max="7428" width="15" style="62" customWidth="1"/>
    <col min="7429" max="7680" width="9.33203125" style="62"/>
    <col min="7681" max="7681" width="33" style="62" customWidth="1"/>
    <col min="7682" max="7682" width="34.83203125" style="62" customWidth="1"/>
    <col min="7683" max="7683" width="14.6640625" style="62" customWidth="1"/>
    <col min="7684" max="7684" width="15" style="62" customWidth="1"/>
    <col min="7685" max="7936" width="9.33203125" style="62"/>
    <col min="7937" max="7937" width="33" style="62" customWidth="1"/>
    <col min="7938" max="7938" width="34.83203125" style="62" customWidth="1"/>
    <col min="7939" max="7939" width="14.6640625" style="62" customWidth="1"/>
    <col min="7940" max="7940" width="15" style="62" customWidth="1"/>
    <col min="7941" max="8192" width="9.33203125" style="62"/>
    <col min="8193" max="8193" width="33" style="62" customWidth="1"/>
    <col min="8194" max="8194" width="34.83203125" style="62" customWidth="1"/>
    <col min="8195" max="8195" width="14.6640625" style="62" customWidth="1"/>
    <col min="8196" max="8196" width="15" style="62" customWidth="1"/>
    <col min="8197" max="8448" width="9.33203125" style="62"/>
    <col min="8449" max="8449" width="33" style="62" customWidth="1"/>
    <col min="8450" max="8450" width="34.83203125" style="62" customWidth="1"/>
    <col min="8451" max="8451" width="14.6640625" style="62" customWidth="1"/>
    <col min="8452" max="8452" width="15" style="62" customWidth="1"/>
    <col min="8453" max="8704" width="9.33203125" style="62"/>
    <col min="8705" max="8705" width="33" style="62" customWidth="1"/>
    <col min="8706" max="8706" width="34.83203125" style="62" customWidth="1"/>
    <col min="8707" max="8707" width="14.6640625" style="62" customWidth="1"/>
    <col min="8708" max="8708" width="15" style="62" customWidth="1"/>
    <col min="8709" max="8960" width="9.33203125" style="62"/>
    <col min="8961" max="8961" width="33" style="62" customWidth="1"/>
    <col min="8962" max="8962" width="34.83203125" style="62" customWidth="1"/>
    <col min="8963" max="8963" width="14.6640625" style="62" customWidth="1"/>
    <col min="8964" max="8964" width="15" style="62" customWidth="1"/>
    <col min="8965" max="9216" width="9.33203125" style="62"/>
    <col min="9217" max="9217" width="33" style="62" customWidth="1"/>
    <col min="9218" max="9218" width="34.83203125" style="62" customWidth="1"/>
    <col min="9219" max="9219" width="14.6640625" style="62" customWidth="1"/>
    <col min="9220" max="9220" width="15" style="62" customWidth="1"/>
    <col min="9221" max="9472" width="9.33203125" style="62"/>
    <col min="9473" max="9473" width="33" style="62" customWidth="1"/>
    <col min="9474" max="9474" width="34.83203125" style="62" customWidth="1"/>
    <col min="9475" max="9475" width="14.6640625" style="62" customWidth="1"/>
    <col min="9476" max="9476" width="15" style="62" customWidth="1"/>
    <col min="9477" max="9728" width="9.33203125" style="62"/>
    <col min="9729" max="9729" width="33" style="62" customWidth="1"/>
    <col min="9730" max="9730" width="34.83203125" style="62" customWidth="1"/>
    <col min="9731" max="9731" width="14.6640625" style="62" customWidth="1"/>
    <col min="9732" max="9732" width="15" style="62" customWidth="1"/>
    <col min="9733" max="9984" width="9.33203125" style="62"/>
    <col min="9985" max="9985" width="33" style="62" customWidth="1"/>
    <col min="9986" max="9986" width="34.83203125" style="62" customWidth="1"/>
    <col min="9987" max="9987" width="14.6640625" style="62" customWidth="1"/>
    <col min="9988" max="9988" width="15" style="62" customWidth="1"/>
    <col min="9989" max="10240" width="9.33203125" style="62"/>
    <col min="10241" max="10241" width="33" style="62" customWidth="1"/>
    <col min="10242" max="10242" width="34.83203125" style="62" customWidth="1"/>
    <col min="10243" max="10243" width="14.6640625" style="62" customWidth="1"/>
    <col min="10244" max="10244" width="15" style="62" customWidth="1"/>
    <col min="10245" max="10496" width="9.33203125" style="62"/>
    <col min="10497" max="10497" width="33" style="62" customWidth="1"/>
    <col min="10498" max="10498" width="34.83203125" style="62" customWidth="1"/>
    <col min="10499" max="10499" width="14.6640625" style="62" customWidth="1"/>
    <col min="10500" max="10500" width="15" style="62" customWidth="1"/>
    <col min="10501" max="10752" width="9.33203125" style="62"/>
    <col min="10753" max="10753" width="33" style="62" customWidth="1"/>
    <col min="10754" max="10754" width="34.83203125" style="62" customWidth="1"/>
    <col min="10755" max="10755" width="14.6640625" style="62" customWidth="1"/>
    <col min="10756" max="10756" width="15" style="62" customWidth="1"/>
    <col min="10757" max="11008" width="9.33203125" style="62"/>
    <col min="11009" max="11009" width="33" style="62" customWidth="1"/>
    <col min="11010" max="11010" width="34.83203125" style="62" customWidth="1"/>
    <col min="11011" max="11011" width="14.6640625" style="62" customWidth="1"/>
    <col min="11012" max="11012" width="15" style="62" customWidth="1"/>
    <col min="11013" max="11264" width="9.33203125" style="62"/>
    <col min="11265" max="11265" width="33" style="62" customWidth="1"/>
    <col min="11266" max="11266" width="34.83203125" style="62" customWidth="1"/>
    <col min="11267" max="11267" width="14.6640625" style="62" customWidth="1"/>
    <col min="11268" max="11268" width="15" style="62" customWidth="1"/>
    <col min="11269" max="11520" width="9.33203125" style="62"/>
    <col min="11521" max="11521" width="33" style="62" customWidth="1"/>
    <col min="11522" max="11522" width="34.83203125" style="62" customWidth="1"/>
    <col min="11523" max="11523" width="14.6640625" style="62" customWidth="1"/>
    <col min="11524" max="11524" width="15" style="62" customWidth="1"/>
    <col min="11525" max="11776" width="9.33203125" style="62"/>
    <col min="11777" max="11777" width="33" style="62" customWidth="1"/>
    <col min="11778" max="11778" width="34.83203125" style="62" customWidth="1"/>
    <col min="11779" max="11779" width="14.6640625" style="62" customWidth="1"/>
    <col min="11780" max="11780" width="15" style="62" customWidth="1"/>
    <col min="11781" max="12032" width="9.33203125" style="62"/>
    <col min="12033" max="12033" width="33" style="62" customWidth="1"/>
    <col min="12034" max="12034" width="34.83203125" style="62" customWidth="1"/>
    <col min="12035" max="12035" width="14.6640625" style="62" customWidth="1"/>
    <col min="12036" max="12036" width="15" style="62" customWidth="1"/>
    <col min="12037" max="12288" width="9.33203125" style="62"/>
    <col min="12289" max="12289" width="33" style="62" customWidth="1"/>
    <col min="12290" max="12290" width="34.83203125" style="62" customWidth="1"/>
    <col min="12291" max="12291" width="14.6640625" style="62" customWidth="1"/>
    <col min="12292" max="12292" width="15" style="62" customWidth="1"/>
    <col min="12293" max="12544" width="9.33203125" style="62"/>
    <col min="12545" max="12545" width="33" style="62" customWidth="1"/>
    <col min="12546" max="12546" width="34.83203125" style="62" customWidth="1"/>
    <col min="12547" max="12547" width="14.6640625" style="62" customWidth="1"/>
    <col min="12548" max="12548" width="15" style="62" customWidth="1"/>
    <col min="12549" max="12800" width="9.33203125" style="62"/>
    <col min="12801" max="12801" width="33" style="62" customWidth="1"/>
    <col min="12802" max="12802" width="34.83203125" style="62" customWidth="1"/>
    <col min="12803" max="12803" width="14.6640625" style="62" customWidth="1"/>
    <col min="12804" max="12804" width="15" style="62" customWidth="1"/>
    <col min="12805" max="13056" width="9.33203125" style="62"/>
    <col min="13057" max="13057" width="33" style="62" customWidth="1"/>
    <col min="13058" max="13058" width="34.83203125" style="62" customWidth="1"/>
    <col min="13059" max="13059" width="14.6640625" style="62" customWidth="1"/>
    <col min="13060" max="13060" width="15" style="62" customWidth="1"/>
    <col min="13061" max="13312" width="9.33203125" style="62"/>
    <col min="13313" max="13313" width="33" style="62" customWidth="1"/>
    <col min="13314" max="13314" width="34.83203125" style="62" customWidth="1"/>
    <col min="13315" max="13315" width="14.6640625" style="62" customWidth="1"/>
    <col min="13316" max="13316" width="15" style="62" customWidth="1"/>
    <col min="13317" max="13568" width="9.33203125" style="62"/>
    <col min="13569" max="13569" width="33" style="62" customWidth="1"/>
    <col min="13570" max="13570" width="34.83203125" style="62" customWidth="1"/>
    <col min="13571" max="13571" width="14.6640625" style="62" customWidth="1"/>
    <col min="13572" max="13572" width="15" style="62" customWidth="1"/>
    <col min="13573" max="13824" width="9.33203125" style="62"/>
    <col min="13825" max="13825" width="33" style="62" customWidth="1"/>
    <col min="13826" max="13826" width="34.83203125" style="62" customWidth="1"/>
    <col min="13827" max="13827" width="14.6640625" style="62" customWidth="1"/>
    <col min="13828" max="13828" width="15" style="62" customWidth="1"/>
    <col min="13829" max="14080" width="9.33203125" style="62"/>
    <col min="14081" max="14081" width="33" style="62" customWidth="1"/>
    <col min="14082" max="14082" width="34.83203125" style="62" customWidth="1"/>
    <col min="14083" max="14083" width="14.6640625" style="62" customWidth="1"/>
    <col min="14084" max="14084" width="15" style="62" customWidth="1"/>
    <col min="14085" max="14336" width="9.33203125" style="62"/>
    <col min="14337" max="14337" width="33" style="62" customWidth="1"/>
    <col min="14338" max="14338" width="34.83203125" style="62" customWidth="1"/>
    <col min="14339" max="14339" width="14.6640625" style="62" customWidth="1"/>
    <col min="14340" max="14340" width="15" style="62" customWidth="1"/>
    <col min="14341" max="14592" width="9.33203125" style="62"/>
    <col min="14593" max="14593" width="33" style="62" customWidth="1"/>
    <col min="14594" max="14594" width="34.83203125" style="62" customWidth="1"/>
    <col min="14595" max="14595" width="14.6640625" style="62" customWidth="1"/>
    <col min="14596" max="14596" width="15" style="62" customWidth="1"/>
    <col min="14597" max="14848" width="9.33203125" style="62"/>
    <col min="14849" max="14849" width="33" style="62" customWidth="1"/>
    <col min="14850" max="14850" width="34.83203125" style="62" customWidth="1"/>
    <col min="14851" max="14851" width="14.6640625" style="62" customWidth="1"/>
    <col min="14852" max="14852" width="15" style="62" customWidth="1"/>
    <col min="14853" max="15104" width="9.33203125" style="62"/>
    <col min="15105" max="15105" width="33" style="62" customWidth="1"/>
    <col min="15106" max="15106" width="34.83203125" style="62" customWidth="1"/>
    <col min="15107" max="15107" width="14.6640625" style="62" customWidth="1"/>
    <col min="15108" max="15108" width="15" style="62" customWidth="1"/>
    <col min="15109" max="15360" width="9.33203125" style="62"/>
    <col min="15361" max="15361" width="33" style="62" customWidth="1"/>
    <col min="15362" max="15362" width="34.83203125" style="62" customWidth="1"/>
    <col min="15363" max="15363" width="14.6640625" style="62" customWidth="1"/>
    <col min="15364" max="15364" width="15" style="62" customWidth="1"/>
    <col min="15365" max="15616" width="9.33203125" style="62"/>
    <col min="15617" max="15617" width="33" style="62" customWidth="1"/>
    <col min="15618" max="15618" width="34.83203125" style="62" customWidth="1"/>
    <col min="15619" max="15619" width="14.6640625" style="62" customWidth="1"/>
    <col min="15620" max="15620" width="15" style="62" customWidth="1"/>
    <col min="15621" max="15872" width="9.33203125" style="62"/>
    <col min="15873" max="15873" width="33" style="62" customWidth="1"/>
    <col min="15874" max="15874" width="34.83203125" style="62" customWidth="1"/>
    <col min="15875" max="15875" width="14.6640625" style="62" customWidth="1"/>
    <col min="15876" max="15876" width="15" style="62" customWidth="1"/>
    <col min="15877" max="16128" width="9.33203125" style="62"/>
    <col min="16129" max="16129" width="33" style="62" customWidth="1"/>
    <col min="16130" max="16130" width="34.83203125" style="62" customWidth="1"/>
    <col min="16131" max="16131" width="14.6640625" style="62" customWidth="1"/>
    <col min="16132" max="16132" width="15" style="62" customWidth="1"/>
    <col min="16133" max="16384" width="9.33203125" style="62"/>
  </cols>
  <sheetData>
    <row r="1" spans="1:5" x14ac:dyDescent="0.25">
      <c r="A1" s="49"/>
      <c r="B1" s="49"/>
      <c r="C1" s="60"/>
      <c r="D1" s="60"/>
    </row>
    <row r="2" spans="1:5" ht="30.75" customHeight="1" x14ac:dyDescent="0.25">
      <c r="A2" s="90" t="s">
        <v>239</v>
      </c>
      <c r="B2" s="90"/>
      <c r="C2" s="90"/>
      <c r="D2" s="90"/>
      <c r="E2" s="90"/>
    </row>
    <row r="3" spans="1:5" x14ac:dyDescent="0.25">
      <c r="A3" s="63"/>
      <c r="B3" s="63"/>
      <c r="C3" s="64"/>
      <c r="D3" s="64"/>
      <c r="E3" s="63"/>
    </row>
    <row r="4" spans="1:5" x14ac:dyDescent="0.25">
      <c r="A4" s="50"/>
      <c r="B4" s="50"/>
      <c r="C4" s="65"/>
      <c r="D4" s="65"/>
      <c r="E4" s="66" t="s">
        <v>196</v>
      </c>
    </row>
    <row r="5" spans="1:5" ht="114.75" x14ac:dyDescent="0.25">
      <c r="A5" s="67" t="s">
        <v>197</v>
      </c>
      <c r="B5" s="67" t="s">
        <v>198</v>
      </c>
      <c r="C5" s="68" t="s">
        <v>105</v>
      </c>
      <c r="D5" s="67" t="s">
        <v>106</v>
      </c>
      <c r="E5" s="67" t="s">
        <v>113</v>
      </c>
    </row>
    <row r="6" spans="1:5" ht="51" x14ac:dyDescent="0.25">
      <c r="A6" s="51" t="s">
        <v>199</v>
      </c>
      <c r="B6" s="69" t="s">
        <v>200</v>
      </c>
      <c r="C6" s="70">
        <f>C7+C10+C13+C16+C23</f>
        <v>1705026.1979999999</v>
      </c>
      <c r="D6" s="70">
        <f>D7+D10+D13+D16+D23</f>
        <v>1705026.1979999999</v>
      </c>
      <c r="E6" s="71">
        <f t="shared" ref="E6:E23" si="0">D6/C6*100</f>
        <v>100</v>
      </c>
    </row>
    <row r="7" spans="1:5" ht="63.75" x14ac:dyDescent="0.25">
      <c r="A7" s="72" t="s">
        <v>201</v>
      </c>
      <c r="B7" s="73" t="s">
        <v>202</v>
      </c>
      <c r="C7" s="79">
        <f>C8+C9</f>
        <v>8050000</v>
      </c>
      <c r="D7" s="74">
        <f>D8+D9</f>
        <v>8050000</v>
      </c>
      <c r="E7" s="71">
        <v>100</v>
      </c>
    </row>
    <row r="8" spans="1:5" ht="51" x14ac:dyDescent="0.25">
      <c r="A8" s="75" t="s">
        <v>203</v>
      </c>
      <c r="B8" s="76" t="s">
        <v>204</v>
      </c>
      <c r="C8" s="80">
        <v>11500000</v>
      </c>
      <c r="D8" s="77">
        <v>11500000</v>
      </c>
      <c r="E8" s="78">
        <f t="shared" si="0"/>
        <v>100</v>
      </c>
    </row>
    <row r="9" spans="1:5" ht="63.75" x14ac:dyDescent="0.25">
      <c r="A9" s="75" t="s">
        <v>205</v>
      </c>
      <c r="B9" s="76" t="s">
        <v>206</v>
      </c>
      <c r="C9" s="80">
        <v>-3450000</v>
      </c>
      <c r="D9" s="77">
        <v>-3450000</v>
      </c>
      <c r="E9" s="78">
        <f t="shared" si="0"/>
        <v>100</v>
      </c>
    </row>
    <row r="10" spans="1:5" ht="25.5" x14ac:dyDescent="0.25">
      <c r="A10" s="72" t="s">
        <v>207</v>
      </c>
      <c r="B10" s="73" t="s">
        <v>208</v>
      </c>
      <c r="C10" s="79">
        <f>C11+C12</f>
        <v>1840433</v>
      </c>
      <c r="D10" s="74">
        <f>D11+D12</f>
        <v>1840433</v>
      </c>
      <c r="E10" s="71">
        <f t="shared" si="0"/>
        <v>100</v>
      </c>
    </row>
    <row r="11" spans="1:5" ht="38.25" x14ac:dyDescent="0.25">
      <c r="A11" s="75" t="s">
        <v>209</v>
      </c>
      <c r="B11" s="76" t="s">
        <v>210</v>
      </c>
      <c r="C11" s="80">
        <v>6324410</v>
      </c>
      <c r="D11" s="77">
        <v>6324410</v>
      </c>
      <c r="E11" s="78">
        <f t="shared" si="0"/>
        <v>100</v>
      </c>
    </row>
    <row r="12" spans="1:5" ht="51" x14ac:dyDescent="0.25">
      <c r="A12" s="75" t="s">
        <v>211</v>
      </c>
      <c r="B12" s="76" t="s">
        <v>212</v>
      </c>
      <c r="C12" s="80">
        <v>-4483977</v>
      </c>
      <c r="D12" s="77">
        <v>-4483977</v>
      </c>
      <c r="E12" s="78">
        <f t="shared" si="0"/>
        <v>100</v>
      </c>
    </row>
    <row r="13" spans="1:5" ht="38.25" x14ac:dyDescent="0.25">
      <c r="A13" s="72" t="s">
        <v>213</v>
      </c>
      <c r="B13" s="73" t="s">
        <v>214</v>
      </c>
      <c r="C13" s="79">
        <f>C14+C15</f>
        <v>-8363283</v>
      </c>
      <c r="D13" s="74">
        <f>D14+D15</f>
        <v>-8363283</v>
      </c>
      <c r="E13" s="71">
        <f t="shared" si="0"/>
        <v>100</v>
      </c>
    </row>
    <row r="14" spans="1:5" ht="51" x14ac:dyDescent="0.25">
      <c r="A14" s="75" t="s">
        <v>215</v>
      </c>
      <c r="B14" s="76" t="s">
        <v>216</v>
      </c>
      <c r="C14" s="80">
        <v>13000000</v>
      </c>
      <c r="D14" s="77">
        <v>13000000</v>
      </c>
      <c r="E14" s="78">
        <f t="shared" si="0"/>
        <v>100</v>
      </c>
    </row>
    <row r="15" spans="1:5" ht="63.75" x14ac:dyDescent="0.25">
      <c r="A15" s="75" t="s">
        <v>217</v>
      </c>
      <c r="B15" s="76" t="s">
        <v>218</v>
      </c>
      <c r="C15" s="80">
        <v>-21363283</v>
      </c>
      <c r="D15" s="77">
        <v>-21363283</v>
      </c>
      <c r="E15" s="78">
        <f t="shared" si="0"/>
        <v>100</v>
      </c>
    </row>
    <row r="16" spans="1:5" ht="38.25" x14ac:dyDescent="0.25">
      <c r="A16" s="72" t="s">
        <v>219</v>
      </c>
      <c r="B16" s="73" t="s">
        <v>220</v>
      </c>
      <c r="C16" s="79">
        <f>C17+C18+C19+C20+C21+C22</f>
        <v>490539.65799999982</v>
      </c>
      <c r="D16" s="74">
        <f>D17+D18+D19+D20+D21+D22</f>
        <v>490539.65799999982</v>
      </c>
      <c r="E16" s="71">
        <f t="shared" si="0"/>
        <v>100</v>
      </c>
    </row>
    <row r="17" spans="1:5" ht="51" x14ac:dyDescent="0.25">
      <c r="A17" s="75" t="s">
        <v>221</v>
      </c>
      <c r="B17" s="76" t="s">
        <v>222</v>
      </c>
      <c r="C17" s="80"/>
      <c r="D17" s="77"/>
      <c r="E17" s="78"/>
    </row>
    <row r="18" spans="1:5" ht="38.25" x14ac:dyDescent="0.25">
      <c r="A18" s="75" t="s">
        <v>223</v>
      </c>
      <c r="B18" s="76" t="s">
        <v>224</v>
      </c>
      <c r="C18" s="80">
        <v>-1023530.3419999999</v>
      </c>
      <c r="D18" s="77">
        <v>-1023530.3419999999</v>
      </c>
      <c r="E18" s="78">
        <f t="shared" si="0"/>
        <v>100</v>
      </c>
    </row>
    <row r="19" spans="1:5" ht="63.75" x14ac:dyDescent="0.25">
      <c r="A19" s="75" t="s">
        <v>225</v>
      </c>
      <c r="B19" s="76" t="s">
        <v>226</v>
      </c>
      <c r="C19" s="80">
        <v>5494181</v>
      </c>
      <c r="D19" s="77">
        <v>5494181</v>
      </c>
      <c r="E19" s="78">
        <f t="shared" si="0"/>
        <v>100</v>
      </c>
    </row>
    <row r="20" spans="1:5" ht="38.25" x14ac:dyDescent="0.25">
      <c r="A20" s="75" t="s">
        <v>227</v>
      </c>
      <c r="B20" s="76" t="s">
        <v>228</v>
      </c>
      <c r="C20" s="80">
        <v>-4060000</v>
      </c>
      <c r="D20" s="77">
        <v>-4060000</v>
      </c>
      <c r="E20" s="78">
        <f t="shared" si="0"/>
        <v>100</v>
      </c>
    </row>
    <row r="21" spans="1:5" ht="89.25" x14ac:dyDescent="0.25">
      <c r="A21" s="75" t="s">
        <v>229</v>
      </c>
      <c r="B21" s="76" t="s">
        <v>230</v>
      </c>
      <c r="C21" s="80">
        <v>436775</v>
      </c>
      <c r="D21" s="77">
        <v>436775</v>
      </c>
      <c r="E21" s="78">
        <f t="shared" si="0"/>
        <v>100</v>
      </c>
    </row>
    <row r="22" spans="1:5" ht="51" x14ac:dyDescent="0.25">
      <c r="A22" s="75" t="s">
        <v>231</v>
      </c>
      <c r="B22" s="76" t="s">
        <v>232</v>
      </c>
      <c r="C22" s="80">
        <v>-356886</v>
      </c>
      <c r="D22" s="77">
        <v>-356886</v>
      </c>
      <c r="E22" s="78">
        <f t="shared" si="0"/>
        <v>100</v>
      </c>
    </row>
    <row r="23" spans="1:5" ht="25.5" x14ac:dyDescent="0.25">
      <c r="A23" s="72" t="s">
        <v>233</v>
      </c>
      <c r="B23" s="73" t="s">
        <v>234</v>
      </c>
      <c r="C23" s="79">
        <v>-312663.46000000002</v>
      </c>
      <c r="D23" s="74">
        <v>-312663.46000000002</v>
      </c>
      <c r="E23" s="71">
        <f t="shared" si="0"/>
        <v>100</v>
      </c>
    </row>
    <row r="24" spans="1:5" ht="51" x14ac:dyDescent="0.25">
      <c r="A24" s="72" t="s">
        <v>235</v>
      </c>
      <c r="B24" s="73" t="s">
        <v>236</v>
      </c>
      <c r="C24" s="79">
        <f>C7+C10+C13+C16+C23</f>
        <v>1705026.1979999999</v>
      </c>
      <c r="D24" s="74">
        <f>D7+D10+D13+D16+D23</f>
        <v>1705026.1979999999</v>
      </c>
      <c r="E24" s="71">
        <v>100</v>
      </c>
    </row>
  </sheetData>
  <autoFilter ref="A5:E5"/>
  <mergeCells count="1">
    <mergeCell ref="A2:E2"/>
  </mergeCells>
  <pageMargins left="0.98425196850393704" right="0.51181102362204722" top="0.51181102362204722" bottom="0.51181102362204722" header="0.31496062992125984" footer="0.31496062992125984"/>
  <pageSetup paperSize="256" scale="8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Доходы</vt:lpstr>
      <vt:lpstr>Расходы</vt:lpstr>
      <vt:lpstr>Источники</vt:lpstr>
      <vt:lpstr>Доходы!Заголовки_для_печати</vt:lpstr>
      <vt:lpstr>Источники!Заголовки_для_печати</vt:lpstr>
      <vt:lpstr>Расходы!Заголовки_для_печати</vt:lpstr>
      <vt:lpstr>Доходы!Область_печати</vt:lpstr>
      <vt:lpstr>Расходы!Область_печати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2018-10-23T06:36:57Z</dcterms:modified>
</cp:coreProperties>
</file>