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80" yWindow="0" windowWidth="16845" windowHeight="11955" tabRatio="701" activeTab="6"/>
  </bookViews>
  <sheets>
    <sheet name="приложение 2" sheetId="34" r:id="rId1"/>
    <sheet name="приложение3" sheetId="37" r:id="rId2"/>
    <sheet name="приложение4" sheetId="30" r:id="rId3"/>
    <sheet name="приложение5 " sheetId="35" r:id="rId4"/>
    <sheet name="приложение6" sheetId="31" r:id="rId5"/>
    <sheet name="приложение7" sheetId="36" r:id="rId6"/>
    <sheet name="приложение8" sheetId="28" r:id="rId7"/>
  </sheets>
  <definedNames>
    <definedName name="_xlnm.Print_Titles" localSheetId="2">приложение4!$7:$8</definedName>
    <definedName name="_xlnm.Print_Titles" localSheetId="3">'приложение5 '!$9:$9</definedName>
    <definedName name="_xlnm.Print_Titles" localSheetId="4">приложение6!$6:$7</definedName>
    <definedName name="_xlnm.Print_Titles" localSheetId="5">приложение7!$6:$7</definedName>
    <definedName name="_xlnm.Print_Titles" localSheetId="6">приложение8!$6:$7</definedName>
    <definedName name="_xlnm.Print_Area" localSheetId="0">'приложение 2'!$A$1:$C$20</definedName>
    <definedName name="_xlnm.Print_Area" localSheetId="1">приложение3!$A$1:$C$18</definedName>
    <definedName name="_xlnm.Print_Area" localSheetId="2">приложение4!$A$1:$D$36</definedName>
    <definedName name="_xlnm.Print_Area" localSheetId="3">'приложение5 '!$A$1:$E$36</definedName>
    <definedName name="_xlnm.Print_Area" localSheetId="4">приложение6!$A$1:$G$36</definedName>
    <definedName name="_xlnm.Print_Area" localSheetId="5">приложение7!$A$1:$H$39</definedName>
    <definedName name="_xlnm.Print_Area" localSheetId="6">приложение8!$A$1:$D$19</definedName>
  </definedNames>
  <calcPr calcId="145621"/>
</workbook>
</file>

<file path=xl/calcChain.xml><?xml version="1.0" encoding="utf-8"?>
<calcChain xmlns="http://schemas.openxmlformats.org/spreadsheetml/2006/main">
  <c r="D30" i="35" l="1"/>
  <c r="D33" i="30"/>
  <c r="E20" i="35"/>
  <c r="D24" i="35" l="1"/>
  <c r="G27" i="36" s="1"/>
  <c r="G26" i="36" s="1"/>
  <c r="A15" i="35"/>
  <c r="D16" i="35"/>
  <c r="E16" i="35" s="1"/>
  <c r="D15" i="35"/>
  <c r="D13" i="35"/>
  <c r="E13" i="35" s="1"/>
  <c r="E12" i="35" s="1"/>
  <c r="D29" i="35"/>
  <c r="D29" i="30"/>
  <c r="D32" i="30"/>
  <c r="D26" i="30"/>
  <c r="D17" i="30"/>
  <c r="G14" i="31"/>
  <c r="G13" i="31" s="1"/>
  <c r="G12" i="31" s="1"/>
  <c r="G11" i="31" s="1"/>
  <c r="C12" i="37"/>
  <c r="C9" i="37"/>
  <c r="C8" i="37" s="1"/>
  <c r="C11" i="28"/>
  <c r="C10" i="28" s="1"/>
  <c r="B11" i="28"/>
  <c r="B10" i="28" s="1"/>
  <c r="D11" i="30"/>
  <c r="D26" i="35"/>
  <c r="B18" i="28"/>
  <c r="B16" i="28" s="1"/>
  <c r="B15" i="28"/>
  <c r="C14" i="28"/>
  <c r="B14" i="28"/>
  <c r="H25" i="36"/>
  <c r="D18" i="28" s="1"/>
  <c r="D16" i="28" s="1"/>
  <c r="G17" i="36"/>
  <c r="H17" i="36" s="1"/>
  <c r="G16" i="36"/>
  <c r="H16" i="36" s="1"/>
  <c r="G15" i="36"/>
  <c r="H15" i="36" s="1"/>
  <c r="G33" i="31"/>
  <c r="G32" i="31" s="1"/>
  <c r="E31" i="35"/>
  <c r="E30" i="35" s="1"/>
  <c r="E29" i="35"/>
  <c r="D25" i="35"/>
  <c r="E25" i="35" s="1"/>
  <c r="D28" i="30"/>
  <c r="D15" i="30"/>
  <c r="D11" i="28"/>
  <c r="D10" i="28" s="1"/>
  <c r="E26" i="35"/>
  <c r="C18" i="28"/>
  <c r="C16" i="28" s="1"/>
  <c r="D14" i="28"/>
  <c r="D13" i="28"/>
  <c r="H33" i="36"/>
  <c r="H32" i="36" s="1"/>
  <c r="H31" i="36" s="1"/>
  <c r="H30" i="36" s="1"/>
  <c r="G33" i="36"/>
  <c r="G32" i="36" s="1"/>
  <c r="G31" i="36" s="1"/>
  <c r="G30" i="36" s="1"/>
  <c r="G27" i="31"/>
  <c r="G26" i="31" s="1"/>
  <c r="H29" i="36"/>
  <c r="D13" i="30"/>
  <c r="G28" i="31"/>
  <c r="B13" i="28"/>
  <c r="D22" i="30"/>
  <c r="D21" i="30" s="1"/>
  <c r="D20" i="30" s="1"/>
  <c r="G29" i="36"/>
  <c r="C13" i="28"/>
  <c r="D19" i="35"/>
  <c r="D18" i="35" s="1"/>
  <c r="C15" i="28" l="1"/>
  <c r="D10" i="30"/>
  <c r="G24" i="31" s="1"/>
  <c r="G23" i="31" s="1"/>
  <c r="G22" i="31" s="1"/>
  <c r="D12" i="35"/>
  <c r="E24" i="35"/>
  <c r="E19" i="35" s="1"/>
  <c r="E18" i="35" s="1"/>
  <c r="E17" i="35" s="1"/>
  <c r="H28" i="36"/>
  <c r="G28" i="36"/>
  <c r="D12" i="28"/>
  <c r="D23" i="35"/>
  <c r="G31" i="31"/>
  <c r="G30" i="31" s="1"/>
  <c r="G14" i="36"/>
  <c r="D14" i="35"/>
  <c r="D11" i="35" s="1"/>
  <c r="D17" i="35"/>
  <c r="B12" i="28"/>
  <c r="B8" i="28" s="1"/>
  <c r="G10" i="31"/>
  <c r="G9" i="31" s="1"/>
  <c r="H14" i="36"/>
  <c r="H13" i="36" s="1"/>
  <c r="H12" i="36" s="1"/>
  <c r="H11" i="36" s="1"/>
  <c r="C12" i="28"/>
  <c r="C8" i="28" s="1"/>
  <c r="E15" i="35"/>
  <c r="E14" i="35" s="1"/>
  <c r="E11" i="35" s="1"/>
  <c r="H27" i="36" l="1"/>
  <c r="H26" i="36" s="1"/>
  <c r="E23" i="35"/>
  <c r="G24" i="36"/>
  <c r="G23" i="36" s="1"/>
  <c r="G22" i="36" s="1"/>
  <c r="G21" i="36" s="1"/>
  <c r="G20" i="36" s="1"/>
  <c r="D9" i="30"/>
  <c r="D15" i="28"/>
  <c r="D8" i="28" s="1"/>
  <c r="D10" i="35"/>
  <c r="H10" i="36"/>
  <c r="H9" i="36" s="1"/>
  <c r="G10" i="36"/>
  <c r="G9" i="36" s="1"/>
  <c r="G13" i="36"/>
  <c r="G12" i="36" s="1"/>
  <c r="G11" i="36" s="1"/>
  <c r="H24" i="36"/>
  <c r="H23" i="36" s="1"/>
  <c r="E10" i="35"/>
  <c r="G21" i="31"/>
  <c r="G20" i="31"/>
  <c r="G19" i="36" l="1"/>
  <c r="G18" i="36" s="1"/>
  <c r="G8" i="36" s="1"/>
  <c r="H22" i="36"/>
  <c r="H21" i="36" s="1"/>
  <c r="H20" i="36" s="1"/>
  <c r="H19" i="36"/>
  <c r="H18" i="36" s="1"/>
  <c r="H8" i="36" s="1"/>
  <c r="G19" i="31"/>
  <c r="G18" i="31" l="1"/>
  <c r="G8" i="31" l="1"/>
</calcChain>
</file>

<file path=xl/sharedStrings.xml><?xml version="1.0" encoding="utf-8"?>
<sst xmlns="http://schemas.openxmlformats.org/spreadsheetml/2006/main" count="478" uniqueCount="173">
  <si>
    <t xml:space="preserve">Наименование </t>
  </si>
  <si>
    <t>в том числе:</t>
  </si>
  <si>
    <t>Мин</t>
  </si>
  <si>
    <t>Рз</t>
  </si>
  <si>
    <t>ПР</t>
  </si>
  <si>
    <t>ЦСР</t>
  </si>
  <si>
    <t>ВР</t>
  </si>
  <si>
    <t>01</t>
  </si>
  <si>
    <t>09</t>
  </si>
  <si>
    <t>Межбюджетные трансферты, передаваемые бюджетам государственных внебюджетных фондов</t>
  </si>
  <si>
    <t>Доходы, всего</t>
  </si>
  <si>
    <t>Приложение 3</t>
  </si>
  <si>
    <t>00</t>
  </si>
  <si>
    <t>Приложение 2</t>
  </si>
  <si>
    <t>13</t>
  </si>
  <si>
    <t>Здравоохранение</t>
  </si>
  <si>
    <t>Другие вопросы в области здравоохранения</t>
  </si>
  <si>
    <t>Сумма</t>
  </si>
  <si>
    <t>200</t>
  </si>
  <si>
    <t>Уплата налогов, сборов и иных платежей</t>
  </si>
  <si>
    <t>Расходы на выплаты персоналу государственных внебюджетных фондов</t>
  </si>
  <si>
    <t>(тыс.рублей)</t>
  </si>
  <si>
    <t>Общегосударственные вопросы</t>
  </si>
  <si>
    <t>300</t>
  </si>
  <si>
    <t>Закупка товаров, работ и услуг для государственных нужд</t>
  </si>
  <si>
    <t>Прочие межбюджетные трансферты, передаваемые бюджетам территориальных фондов обязательного медицинского страхования</t>
  </si>
  <si>
    <t>500</t>
  </si>
  <si>
    <t>Межбюджетные трансферты</t>
  </si>
  <si>
    <t>Приложение 4</t>
  </si>
  <si>
    <t>Увеличение прочих остатков денежных средств бюджетов территориальных фондов обязательного медицинского страхования</t>
  </si>
  <si>
    <t>Уменьшение прочих остатков денежных средств бюджетов территориальных фондов обязательного медицинского страхования</t>
  </si>
  <si>
    <t>Наименование показателя</t>
  </si>
  <si>
    <t xml:space="preserve">Код бюджетной классификации </t>
  </si>
  <si>
    <t>главного администратора доходов</t>
  </si>
  <si>
    <t xml:space="preserve">Налоговые и неналоговые доходы </t>
  </si>
  <si>
    <t>000</t>
  </si>
  <si>
    <t>1 00 00000 00 0000 000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</si>
  <si>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</si>
  <si>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</si>
  <si>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 от размещения временно свободных средств территориальных фондов обязательного медицинского страхования</t>
  </si>
  <si>
    <t>395</t>
  </si>
  <si>
    <t>1 11 02072 09 0000 120</t>
  </si>
  <si>
    <t xml:space="preserve">Доходы от оказания платных услуг (работ) и компенсации затрат государства </t>
  </si>
  <si>
    <t xml:space="preserve"> 1 13 00000 00 0000 000</t>
  </si>
  <si>
    <t>Прочие доходы от компенсации затрат бюджетов территориальных фондов обязательного медицинского страхования</t>
  </si>
  <si>
    <t>1 13 02999 09 0000 130</t>
  </si>
  <si>
    <t xml:space="preserve">Штрафы, санкции, возмещение ущерба </t>
  </si>
  <si>
    <t>1 16 00000 00 0000 000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</si>
  <si>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</si>
  <si>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1 16 32000 09 0000 140</t>
  </si>
  <si>
    <t xml:space="preserve">Безвозмездные поступления                            </t>
  </si>
  <si>
    <t>2 00 00000 00 0000 000</t>
  </si>
  <si>
    <t xml:space="preserve">Безвозмездные поступления от других бюджетов бюджетной системы Российской Федерации </t>
  </si>
  <si>
    <t>2 02 00000 00 0000 000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</si>
  <si>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</si>
  <si>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 финансовое обеспечение дополнительных видов и условий оказания медицинской помощи , не установленных базовой программой обязательного медицинского страхования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</si>
  <si>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 </t>
  </si>
  <si>
    <t>2 18 00000 00 0000 000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</si>
  <si>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</si>
  <si>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</si>
  <si>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</si>
  <si>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(тыс .рублей)</t>
  </si>
  <si>
    <t xml:space="preserve">Коды бюджетной классификации </t>
  </si>
  <si>
    <t>Территориальный фонд обязательного медицинского страхования</t>
  </si>
  <si>
    <t>Социальное обеспечение и иные выплаты населению</t>
  </si>
  <si>
    <t>Иные межбюджетные трансферты</t>
  </si>
  <si>
    <t>540</t>
  </si>
  <si>
    <t>Наименование межбюджетного трансферта</t>
  </si>
  <si>
    <t xml:space="preserve">Финансовое обеспечение организации обязательного медицинского страхования на территориях субъектов Российской Федерации </t>
  </si>
  <si>
    <t>Приложение 5</t>
  </si>
  <si>
    <t>ПЕРЕЧЕНЬ</t>
  </si>
  <si>
    <t>Код главы</t>
  </si>
  <si>
    <t>Код группы, подгруппы, статьи и вида источников</t>
  </si>
  <si>
    <t>Наименование</t>
  </si>
  <si>
    <t>01 05 02 01 09 0000 510</t>
  </si>
  <si>
    <t>01 05 02 01 09 0000 610</t>
  </si>
  <si>
    <t>Приложение 6</t>
  </si>
  <si>
    <t>Приложение 7</t>
  </si>
  <si>
    <t>Другие общегосударственные вопросы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</si>
  <si>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</si>
  <si>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 xml:space="preserve">Иные межбюджетные трансферты на осуществление единовременных выплат медицинским работникам </t>
  </si>
  <si>
    <t>61 7 03 51360</t>
  </si>
  <si>
    <t>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</si>
  <si>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2019 год</t>
  </si>
  <si>
    <t>из бюджета Федерального фонда обязательного медицинского страхования:</t>
  </si>
  <si>
    <t xml:space="preserve"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 </t>
  </si>
  <si>
    <t>из государственного бюджета Республики Саха (Якутия):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</si>
  <si>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</si>
  <si>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 финансовое обеспечение дополнительных видов и условий оказания медицинской помощи , не установленных базовой программой обязательного медицинского страхования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</si>
  <si>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</si>
  <si>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Оплата медицинской помощи, оказанной застрахованным лицам за пределами территории субъекта Российской Федерации, в котором выдан полис ОМС</t>
  </si>
  <si>
    <t>Изменение остатков средств на счетах по учету средств бюджетов</t>
  </si>
  <si>
    <t>01 05 00 00 00 0000 000</t>
  </si>
  <si>
    <t>Код бюджетной классификации Российской Федерации</t>
  </si>
  <si>
    <t>000 01 00 00 00 00 0000 000</t>
  </si>
  <si>
    <t xml:space="preserve">Источники внутреннего финансирования дефицитов бюджетов
</t>
  </si>
  <si>
    <t>000 01 05 00 00 00 0000 000</t>
  </si>
  <si>
    <t>395 01 05 02 01 09 0000 510</t>
  </si>
  <si>
    <t>395 01 05 02 01 09 0000 610</t>
  </si>
  <si>
    <t>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</t>
  </si>
  <si>
    <t>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</si>
  <si>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 xml:space="preserve">Межбюджетные трансферты, получаемые из других бюджетов бюджетной системы Российской Федерации,  всего  </t>
  </si>
  <si>
    <t>Межбюджетные трансферты, предоставляемые другим бюджетам бюджетной системы Российской Федерации, всего</t>
  </si>
  <si>
    <t>межбюджетные трансферты, передаваемые бюджетам территориальных фондов обязательного медицинского страхования</t>
  </si>
  <si>
    <t>Доходы от продажи материальных и нематериальных активов</t>
  </si>
  <si>
    <t xml:space="preserve"> 1 14 00000 00 0000 000</t>
  </si>
  <si>
    <t xml:space="preserve"> 1 14 02090 09 0000 410</t>
  </si>
  <si>
    <t>2020 год</t>
  </si>
  <si>
    <t>Приложение 8</t>
  </si>
  <si>
    <t>Прочие межбюджетные трансферты, передаваемые бюджетам государственных внебюджетных фондов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</si>
  <si>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основных средств, по указанному имуществу)</t>
  </si>
  <si>
    <t>01 06 00 00 00 0000 000</t>
  </si>
  <si>
    <t>Иные источники внутреннего финансирования дефицитов бюджетов</t>
  </si>
  <si>
    <t>01 06 06 01 09 0000 510</t>
  </si>
  <si>
    <t>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</si>
  <si>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 xml:space="preserve">01 06 06 01 09 0000 610
</t>
  </si>
  <si>
    <t>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</si>
  <si>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>395 01 06 00 00 00 0000 000</t>
  </si>
  <si>
    <t>395 01 06 06 01 09 0000 510</t>
  </si>
  <si>
    <t xml:space="preserve">395 01 06 06 01 09 0000 610
</t>
  </si>
  <si>
    <t>Развитие здравоохранения Республики Саха (Якутия) на 2018 - 2022 годы</t>
  </si>
  <si>
    <t>13 0 00 00000</t>
  </si>
  <si>
    <t>13 8 01 00000</t>
  </si>
  <si>
    <t>13 8 01 50930</t>
  </si>
  <si>
    <t xml:space="preserve">Организация обязательного медицинского страхования граждан Российской Федерации </t>
  </si>
  <si>
    <t>13 8 01 50939</t>
  </si>
  <si>
    <t>Оплата медицинской помощи, оказанной застрахованным лицам за пределами территории субъекта Российской Федерации, в котором выдан полис обязательного медицинского страхования</t>
  </si>
  <si>
    <t>13 8 01 6601Т</t>
  </si>
  <si>
    <t>13 4 03 6601Т</t>
  </si>
  <si>
    <t>13 8 00 00000</t>
  </si>
  <si>
    <t>Финансовое обеспечение территориальных программ обязательного медицинского страхования в рамках базовой программы обязательного медицинского страхования</t>
  </si>
  <si>
    <t>Развитие медицинской реабилитации и санаторно-курортного лечения, в том числе детей</t>
  </si>
  <si>
    <t>13 4 00 00000</t>
  </si>
  <si>
    <t>13 4 03 00000</t>
  </si>
  <si>
    <t>100</t>
  </si>
  <si>
    <t>800</t>
  </si>
  <si>
    <t>Оказание паллиативной медицинской помощи взрослым и детям</t>
  </si>
  <si>
    <t>к Закону Республики Саха (Якутия) "О бюджете Территориального фонда обязательного медицинского страхования Республики Саха (Якутия) на 2019 год и на плановый период 2020 и 2021 годов"</t>
  </si>
  <si>
    <t>Источники внутреннего финансирования дефицита бюджета Территориального фонда обязательного медицинского страхования Республики Саха (Якутия) на 2019 год</t>
  </si>
  <si>
    <t>Доходы бюджета Территориального фонда обязательного медицинского страхования Республики Саха (Якутия) по кодам классификации доходов бюджетов на 2019 год</t>
  </si>
  <si>
    <t xml:space="preserve">доходов бюджета Территориального фонда обязательного медицинского страхования Республики Саха (Якутия) </t>
  </si>
  <si>
    <t>доходов бюджета Территориального фонда обязательного медицинского страхования Республики Саха (Якутия)</t>
  </si>
  <si>
    <t>Доходы бюджета Территориального фонда обязательного медицинского страхования Республики Саха (Якутия) по кодам классификации доходов бюджетов на плановый период 2020 и 2021 годов</t>
  </si>
  <si>
    <t>2021 год</t>
  </si>
  <si>
    <t xml:space="preserve">Распределение бюджетных ассигнований бюджета Территориального фонда обязательного медицинского страхования Республики Саха (Якутия) на 2019 год по разделам, подразделам, целевым статьям и видам расходов классификации расходов бюджетов </t>
  </si>
  <si>
    <t xml:space="preserve">Распределение бюджетных ассигнований бюджета Территориального фонда обязательного медицинского страхования Республики Саха (Якутия) на плановый период 2020 и 2021 годов по разделам, подразделам, целевым статьям и видам расходов классификации расходов бюджетов </t>
  </si>
  <si>
    <t>1 16 21090 09 0000 140</t>
  </si>
  <si>
    <t>2 02 50000 00 0000 150</t>
  </si>
  <si>
    <t>2 02 50202 09 0000 150</t>
  </si>
  <si>
    <t>2 02 50203 09 0000 150</t>
  </si>
  <si>
    <t>2 02 55093 09 0000 150</t>
  </si>
  <si>
    <t>2 02 59999 00 0000 150</t>
  </si>
  <si>
    <t>2 02 59999 09 0000 150</t>
  </si>
  <si>
    <t>2 18 51360 09 0000 150</t>
  </si>
  <si>
    <t>2 18 73000 09 0000 150</t>
  </si>
  <si>
    <t>2 19 51360 09 0000 150</t>
  </si>
  <si>
    <t>2 18 00000 09 0000 150</t>
  </si>
  <si>
    <t>Возврат остатков прочих субсидий, субвенций и иных межбюджетных трансфертов, имеющих целевое назначение,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</si>
  <si>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</si>
  <si>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2 19 70000 09 0000 150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</si>
  <si>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</si>
  <si>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2 19 00000 09 0000 150</t>
  </si>
  <si>
    <t>к Закону Республики Саха (Якутия) 
"О бюджете Территориального фонда обязательного медицинского страхования Республики Саха (Якутия) на 2019 год 
и на плановый период 2020 и 2021 годов"</t>
  </si>
  <si>
    <t>________________</t>
  </si>
  <si>
    <t xml:space="preserve">главных администраторов источников финансирования дефицита бюджета Территориального фонда обязательного медицинского страхования 
Республики Саха (Якутия)  </t>
  </si>
  <si>
    <t>Изменение остатков средств на счетах 
по учету средств бюджета</t>
  </si>
  <si>
    <t>______________________</t>
  </si>
  <si>
    <t>главного админи-стратора доходов</t>
  </si>
  <si>
    <t>____________________</t>
  </si>
  <si>
    <t>к Закону Республики Саха (Якутия) "О бюджете Территориального фонда обязательного медицинского страхования Республики Саха (Якутия)
 на 2019 год и на плановый период 2020 и 2021 годов"</t>
  </si>
  <si>
    <t>__________________</t>
  </si>
  <si>
    <t>к Закону Республики Саха (Якутия) "О бюджете Территориального фонда обязательного медицинского страхования Республики Саха (Якутия) на 2019 год и на плановый период 
2020 и 2021 годов"</t>
  </si>
  <si>
    <t>Распределение бюджетных ассигнований, получаемых из других бюджетов бюджетной системы Российской Федерации и предоставляемых другим бюджетам бюджетной системы 
Российской Федерации в виде межбюджетных трансфертов, 
на 2019 год и на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</si>
</sst>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#,##0.0"/>
    <numFmt numFmtId="166" formatCode="0.0%"/>
    <numFmt numFmtId="167" formatCode="_(* #,##0.0_);_(* \(#,##0.0\);_(* &quot;-&quot;??_);_(@_)"/>
    <numFmt numFmtId="168" formatCode="0.0"/>
  </numFmts>
  <fonts count="12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1"/>
      <charset val="204"/>
    </font>
    <font>
      <sz val="8"/>
      <name val="Arial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6" applyFont="1" applyFill="1"/>
    <xf numFmtId="0" fontId="2" fillId="0" borderId="0" xfId="6" applyFont="1" applyFill="1" applyAlignment="1">
      <alignment horizontal="left"/>
    </xf>
    <xf numFmtId="4" fontId="2" fillId="0" borderId="0" xfId="6" applyNumberFormat="1" applyFont="1" applyFill="1" applyAlignment="1">
      <alignment horizontal="right"/>
    </xf>
    <xf numFmtId="165" fontId="2" fillId="0" borderId="1" xfId="6" applyNumberFormat="1" applyFont="1" applyFill="1" applyBorder="1" applyAlignment="1">
      <alignment horizontal="right" vertical="center"/>
    </xf>
    <xf numFmtId="165" fontId="2" fillId="0" borderId="1" xfId="6" applyNumberFormat="1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6" applyFont="1" applyFill="1" applyBorder="1" applyAlignment="1">
      <alignment horizontal="left" vertical="center" wrapText="1"/>
    </xf>
    <xf numFmtId="165" fontId="2" fillId="0" borderId="1" xfId="6" applyNumberFormat="1" applyFont="1" applyFill="1" applyBorder="1" applyAlignment="1">
      <alignment horizontal="right" vertical="center" wrapText="1"/>
    </xf>
    <xf numFmtId="49" fontId="2" fillId="0" borderId="1" xfId="6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165" fontId="2" fillId="0" borderId="1" xfId="6" applyNumberFormat="1" applyFont="1" applyFill="1" applyBorder="1" applyAlignment="1">
      <alignment vertical="center"/>
    </xf>
    <xf numFmtId="0" fontId="2" fillId="0" borderId="1" xfId="6" applyFont="1" applyFill="1" applyBorder="1" applyAlignment="1">
      <alignment vertical="center" wrapText="1"/>
    </xf>
    <xf numFmtId="166" fontId="2" fillId="0" borderId="0" xfId="6" applyNumberFormat="1" applyFont="1" applyFill="1" applyAlignment="1"/>
    <xf numFmtId="0" fontId="2" fillId="0" borderId="0" xfId="0" applyFont="1" applyFill="1" applyAlignment="1">
      <alignment vertical="center" wrapText="1"/>
    </xf>
    <xf numFmtId="0" fontId="2" fillId="0" borderId="0" xfId="5" applyFont="1" applyFill="1" applyAlignment="1">
      <alignment horizontal="center" vertical="center" wrapText="1"/>
    </xf>
    <xf numFmtId="0" fontId="5" fillId="0" borderId="0" xfId="6" applyFont="1" applyFill="1"/>
    <xf numFmtId="165" fontId="2" fillId="0" borderId="0" xfId="6" applyNumberFormat="1" applyFont="1" applyFill="1"/>
    <xf numFmtId="165" fontId="5" fillId="0" borderId="0" xfId="6" applyNumberFormat="1" applyFont="1" applyFill="1"/>
    <xf numFmtId="0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7" fontId="2" fillId="0" borderId="1" xfId="9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/>
    </xf>
    <xf numFmtId="0" fontId="7" fillId="0" borderId="0" xfId="4" applyFont="1" applyFill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7" fillId="0" borderId="0" xfId="4" applyFont="1"/>
    <xf numFmtId="0" fontId="1" fillId="0" borderId="0" xfId="4"/>
    <xf numFmtId="1" fontId="7" fillId="0" borderId="1" xfId="4" applyNumberFormat="1" applyFont="1" applyBorder="1" applyAlignment="1">
      <alignment horizontal="center" vertical="center" wrapText="1"/>
    </xf>
    <xf numFmtId="2" fontId="8" fillId="2" borderId="1" xfId="4" applyNumberFormat="1" applyFont="1" applyFill="1" applyBorder="1" applyAlignment="1">
      <alignment vertical="center" wrapText="1"/>
    </xf>
    <xf numFmtId="2" fontId="7" fillId="0" borderId="1" xfId="4" applyNumberFormat="1" applyFont="1" applyBorder="1" applyAlignment="1">
      <alignment vertical="center" wrapText="1"/>
    </xf>
    <xf numFmtId="2" fontId="8" fillId="2" borderId="1" xfId="4" applyNumberFormat="1" applyFont="1" applyFill="1" applyBorder="1" applyAlignment="1">
      <alignment horizontal="center" vertical="center" wrapText="1"/>
    </xf>
    <xf numFmtId="167" fontId="9" fillId="0" borderId="1" xfId="9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5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2" fontId="8" fillId="2" borderId="1" xfId="4" applyNumberFormat="1" applyFont="1" applyFill="1" applyBorder="1" applyAlignment="1">
      <alignment horizontal="left" vertical="center" wrapText="1"/>
    </xf>
    <xf numFmtId="0" fontId="2" fillId="0" borderId="0" xfId="6" applyNumberFormat="1" applyFont="1" applyFill="1"/>
    <xf numFmtId="0" fontId="5" fillId="0" borderId="0" xfId="6" applyNumberFormat="1" applyFont="1" applyFill="1"/>
    <xf numFmtId="165" fontId="2" fillId="0" borderId="0" xfId="6" applyNumberFormat="1" applyFont="1" applyFill="1" applyAlignment="1">
      <alignment wrapText="1"/>
    </xf>
    <xf numFmtId="168" fontId="2" fillId="0" borderId="0" xfId="0" applyNumberFormat="1" applyFont="1" applyFill="1"/>
    <xf numFmtId="4" fontId="2" fillId="0" borderId="0" xfId="0" applyNumberFormat="1" applyFont="1" applyFill="1"/>
    <xf numFmtId="0" fontId="2" fillId="0" borderId="0" xfId="6" applyFont="1" applyFill="1" applyAlignment="1">
      <alignment vertical="center"/>
    </xf>
    <xf numFmtId="0" fontId="2" fillId="0" borderId="0" xfId="6" applyFont="1" applyFill="1" applyAlignment="1">
      <alignment horizontal="center" vertical="center"/>
    </xf>
    <xf numFmtId="165" fontId="2" fillId="0" borderId="0" xfId="6" applyNumberFormat="1" applyFont="1" applyFill="1" applyAlignment="1">
      <alignment horizontal="center" vertical="center"/>
    </xf>
    <xf numFmtId="165" fontId="2" fillId="0" borderId="0" xfId="6" applyNumberFormat="1" applyFont="1" applyFill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 wrapText="1"/>
    </xf>
    <xf numFmtId="1" fontId="7" fillId="0" borderId="1" xfId="4" applyNumberFormat="1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" fontId="7" fillId="0" borderId="1" xfId="4" applyNumberFormat="1" applyFont="1" applyBorder="1" applyAlignment="1">
      <alignment vertical="center" wrapText="1"/>
    </xf>
    <xf numFmtId="2" fontId="7" fillId="0" borderId="1" xfId="4" applyNumberFormat="1" applyFont="1" applyBorder="1" applyAlignment="1">
      <alignment vertical="distributed" wrapText="1"/>
    </xf>
    <xf numFmtId="165" fontId="2" fillId="0" borderId="1" xfId="0" applyNumberFormat="1" applyFont="1" applyFill="1" applyBorder="1" applyAlignment="1">
      <alignment vertical="center"/>
    </xf>
    <xf numFmtId="4" fontId="2" fillId="0" borderId="0" xfId="0" applyNumberFormat="1" applyFont="1"/>
    <xf numFmtId="165" fontId="2" fillId="0" borderId="0" xfId="0" applyNumberFormat="1" applyFont="1" applyFill="1"/>
    <xf numFmtId="0" fontId="2" fillId="0" borderId="2" xfId="7" applyFont="1" applyFill="1" applyBorder="1" applyAlignment="1">
      <alignment horizontal="justify" vertical="center"/>
    </xf>
    <xf numFmtId="0" fontId="2" fillId="0" borderId="1" xfId="7" applyFont="1" applyBorder="1" applyAlignment="1">
      <alignment horizontal="center" vertical="center"/>
    </xf>
    <xf numFmtId="165" fontId="2" fillId="0" borderId="0" xfId="6" applyNumberFormat="1" applyFont="1" applyFill="1" applyBorder="1" applyAlignment="1">
      <alignment horizontal="right" vertical="center"/>
    </xf>
    <xf numFmtId="0" fontId="2" fillId="0" borderId="0" xfId="6" applyFont="1" applyFill="1" applyAlignment="1">
      <alignment horizontal="left" wrapText="1"/>
    </xf>
    <xf numFmtId="2" fontId="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4" fontId="5" fillId="0" borderId="1" xfId="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7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/>
    <xf numFmtId="165" fontId="2" fillId="0" borderId="0" xfId="0" applyNumberFormat="1" applyFont="1" applyFill="1" applyBorder="1"/>
    <xf numFmtId="165" fontId="5" fillId="0" borderId="0" xfId="0" applyNumberFormat="1" applyFont="1" applyFill="1" applyBorder="1"/>
    <xf numFmtId="165" fontId="2" fillId="0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6" applyNumberFormat="1" applyFont="1" applyFill="1" applyBorder="1" applyAlignment="1">
      <alignment horizontal="center" wrapText="1"/>
    </xf>
    <xf numFmtId="4" fontId="5" fillId="0" borderId="1" xfId="6" applyNumberFormat="1" applyFont="1" applyFill="1" applyBorder="1" applyAlignment="1">
      <alignment horizontal="center" vertical="center" wrapText="1"/>
    </xf>
    <xf numFmtId="166" fontId="2" fillId="0" borderId="0" xfId="6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" fillId="0" borderId="0" xfId="6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БЮДЖЕТ 2004" xfId="5"/>
    <cellStyle name="Обычный_Приложения к Закону 2009-2011(предвар.)" xfId="6"/>
    <cellStyle name="Обычный_Приложения к Закону 2009-2011(предвар.) 2" xfId="7"/>
    <cellStyle name="Процентный 2" xfId="8"/>
    <cellStyle name="Финансовый" xfId="9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228600</xdr:rowOff>
    </xdr:to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6419850" y="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228600</xdr:rowOff>
    </xdr:to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6419850" y="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228600</xdr:rowOff>
    </xdr:to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6419850" y="5086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104775</xdr:colOff>
      <xdr:row>18</xdr:row>
      <xdr:rowOff>228600</xdr:rowOff>
    </xdr:to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6419850" y="141065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60" workbookViewId="0">
      <selection activeCell="B2" sqref="B2"/>
    </sheetView>
  </sheetViews>
  <sheetFormatPr defaultColWidth="9.140625" defaultRowHeight="18.75" x14ac:dyDescent="0.3"/>
  <cols>
    <col min="1" max="1" width="13.42578125" style="46" customWidth="1"/>
    <col min="2" max="2" width="34" style="46" customWidth="1"/>
    <col min="3" max="3" width="52.28515625" style="46" customWidth="1"/>
    <col min="4" max="4" width="12.7109375" style="46" customWidth="1"/>
    <col min="5" max="5" width="14.42578125" style="46" customWidth="1"/>
    <col min="6" max="6" width="9.28515625" style="46" customWidth="1"/>
    <col min="7" max="7" width="9.140625" style="46"/>
    <col min="8" max="8" width="25.140625" style="46" customWidth="1"/>
    <col min="9" max="16384" width="9.140625" style="46"/>
  </cols>
  <sheetData>
    <row r="1" spans="1:7" x14ac:dyDescent="0.3">
      <c r="C1" s="47" t="s">
        <v>13</v>
      </c>
    </row>
    <row r="2" spans="1:7" ht="94.5" customHeight="1" x14ac:dyDescent="0.3">
      <c r="C2" s="5" t="s">
        <v>162</v>
      </c>
      <c r="D2" s="5"/>
      <c r="E2" s="5"/>
      <c r="F2" s="48"/>
      <c r="G2" s="48"/>
    </row>
    <row r="3" spans="1:7" ht="40.9" customHeight="1" x14ac:dyDescent="0.3"/>
    <row r="4" spans="1:7" x14ac:dyDescent="0.3">
      <c r="A4" s="120" t="s">
        <v>70</v>
      </c>
      <c r="B4" s="120"/>
      <c r="C4" s="120"/>
      <c r="D4" s="47"/>
      <c r="E4" s="47"/>
      <c r="F4" s="47"/>
    </row>
    <row r="5" spans="1:7" ht="39" customHeight="1" x14ac:dyDescent="0.3">
      <c r="A5" s="121" t="s">
        <v>164</v>
      </c>
      <c r="B5" s="121"/>
      <c r="C5" s="121"/>
      <c r="D5" s="49"/>
      <c r="E5" s="49"/>
      <c r="F5" s="49"/>
    </row>
    <row r="6" spans="1:7" ht="16.899999999999999" customHeight="1" x14ac:dyDescent="0.3">
      <c r="A6" s="121"/>
      <c r="B6" s="121"/>
      <c r="C6" s="121"/>
      <c r="D6" s="49"/>
      <c r="E6" s="49"/>
      <c r="F6" s="49"/>
    </row>
    <row r="7" spans="1:7" x14ac:dyDescent="0.3">
      <c r="A7" s="50"/>
      <c r="B7" s="51"/>
      <c r="C7" s="51"/>
    </row>
    <row r="8" spans="1:7" ht="49.5" customHeight="1" x14ac:dyDescent="0.3">
      <c r="A8" s="92" t="s">
        <v>71</v>
      </c>
      <c r="B8" s="92" t="s">
        <v>72</v>
      </c>
      <c r="C8" s="92" t="s">
        <v>73</v>
      </c>
    </row>
    <row r="9" spans="1:7" ht="39.75" customHeight="1" x14ac:dyDescent="0.3">
      <c r="A9" s="52">
        <v>395</v>
      </c>
      <c r="B9" s="53"/>
      <c r="C9" s="54" t="s">
        <v>63</v>
      </c>
    </row>
    <row r="10" spans="1:7" ht="46.5" customHeight="1" x14ac:dyDescent="0.3">
      <c r="A10" s="52">
        <v>395</v>
      </c>
      <c r="B10" s="55" t="s">
        <v>92</v>
      </c>
      <c r="C10" s="53" t="s">
        <v>91</v>
      </c>
    </row>
    <row r="11" spans="1:7" ht="80.25" customHeight="1" x14ac:dyDescent="0.3">
      <c r="A11" s="52">
        <v>395</v>
      </c>
      <c r="B11" s="55" t="s">
        <v>74</v>
      </c>
      <c r="C11" s="54" t="s">
        <v>29</v>
      </c>
    </row>
    <row r="12" spans="1:7" ht="82.5" customHeight="1" x14ac:dyDescent="0.3">
      <c r="A12" s="52">
        <v>395</v>
      </c>
      <c r="B12" s="55" t="s">
        <v>75</v>
      </c>
      <c r="C12" s="54" t="s">
        <v>30</v>
      </c>
    </row>
    <row r="13" spans="1:7" ht="48.75" hidden="1" customHeight="1" x14ac:dyDescent="0.3">
      <c r="A13" s="52">
        <v>395</v>
      </c>
      <c r="B13" s="78" t="s">
        <v>111</v>
      </c>
      <c r="C13" s="79" t="s">
        <v>112</v>
      </c>
    </row>
    <row r="14" spans="1:7" ht="156.75" hidden="1" customHeight="1" x14ac:dyDescent="0.3">
      <c r="A14" s="52">
        <v>395</v>
      </c>
      <c r="B14" s="52" t="s">
        <v>113</v>
      </c>
      <c r="C14" s="80" t="s">
        <v>114</v>
      </c>
    </row>
    <row r="15" spans="1:7" ht="150" hidden="1" x14ac:dyDescent="0.3">
      <c r="A15" s="52">
        <v>395</v>
      </c>
      <c r="B15" s="55" t="s">
        <v>115</v>
      </c>
      <c r="C15" s="54" t="s">
        <v>116</v>
      </c>
    </row>
    <row r="19" spans="1:3" x14ac:dyDescent="0.3">
      <c r="A19" s="122" t="s">
        <v>163</v>
      </c>
      <c r="B19" s="122"/>
      <c r="C19" s="122"/>
    </row>
  </sheetData>
  <mergeCells count="3">
    <mergeCell ref="A4:C4"/>
    <mergeCell ref="A5:C6"/>
    <mergeCell ref="A19:C19"/>
  </mergeCells>
  <phoneticPr fontId="10" type="noConversion"/>
  <printOptions horizontalCentered="1"/>
  <pageMargins left="1.1811023622047245" right="0.59055118110236227" top="0.78740157480314965" bottom="0.78740157480314965" header="0.51181102362204722" footer="0.51181102362204722"/>
  <pageSetup paperSize="9" scale="7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60" workbookViewId="0">
      <selection activeCell="B16" sqref="B16"/>
    </sheetView>
  </sheetViews>
  <sheetFormatPr defaultColWidth="9.140625" defaultRowHeight="18.75" x14ac:dyDescent="0.3"/>
  <cols>
    <col min="1" max="1" width="35" style="1" customWidth="1"/>
    <col min="2" max="2" width="50" style="1" customWidth="1"/>
    <col min="3" max="3" width="18.5703125" style="1" customWidth="1"/>
    <col min="4" max="4" width="9.140625" style="1"/>
    <col min="5" max="5" width="25.140625" style="1" customWidth="1"/>
    <col min="6" max="16384" width="9.140625" style="1"/>
  </cols>
  <sheetData>
    <row r="1" spans="1:7" ht="19.5" customHeight="1" x14ac:dyDescent="0.3">
      <c r="B1" s="123" t="s">
        <v>11</v>
      </c>
      <c r="C1" s="123"/>
    </row>
    <row r="2" spans="1:7" ht="76.900000000000006" customHeight="1" x14ac:dyDescent="0.3">
      <c r="B2" s="125" t="s">
        <v>137</v>
      </c>
      <c r="C2" s="125"/>
      <c r="D2" s="5"/>
      <c r="E2" s="62"/>
      <c r="F2" s="62"/>
      <c r="G2" s="63"/>
    </row>
    <row r="4" spans="1:7" ht="30" customHeight="1" x14ac:dyDescent="0.3">
      <c r="A4" s="124" t="s">
        <v>138</v>
      </c>
      <c r="B4" s="124"/>
      <c r="C4" s="124"/>
    </row>
    <row r="5" spans="1:7" ht="31.5" customHeight="1" x14ac:dyDescent="0.3">
      <c r="A5" s="124"/>
      <c r="B5" s="124"/>
      <c r="C5" s="124"/>
    </row>
    <row r="6" spans="1:7" x14ac:dyDescent="0.3">
      <c r="C6" s="14" t="s">
        <v>21</v>
      </c>
    </row>
    <row r="7" spans="1:7" ht="63.75" customHeight="1" x14ac:dyDescent="0.3">
      <c r="A7" s="93" t="s">
        <v>93</v>
      </c>
      <c r="B7" s="93" t="s">
        <v>0</v>
      </c>
      <c r="C7" s="93" t="s">
        <v>17</v>
      </c>
    </row>
    <row r="8" spans="1:7" ht="49.5" customHeight="1" x14ac:dyDescent="0.3">
      <c r="A8" s="64" t="s">
        <v>94</v>
      </c>
      <c r="B8" s="65" t="s">
        <v>95</v>
      </c>
      <c r="C8" s="3">
        <f>C9</f>
        <v>20000</v>
      </c>
    </row>
    <row r="9" spans="1:7" ht="43.5" customHeight="1" x14ac:dyDescent="0.3">
      <c r="A9" s="64" t="s">
        <v>96</v>
      </c>
      <c r="B9" s="65" t="s">
        <v>165</v>
      </c>
      <c r="C9" s="3">
        <f>C11-C10</f>
        <v>20000</v>
      </c>
    </row>
    <row r="10" spans="1:7" s="18" customFormat="1" ht="81" customHeight="1" x14ac:dyDescent="0.3">
      <c r="A10" s="66" t="s">
        <v>97</v>
      </c>
      <c r="B10" s="67" t="s">
        <v>29</v>
      </c>
      <c r="C10" s="17">
        <v>0</v>
      </c>
    </row>
    <row r="11" spans="1:7" s="18" customFormat="1" ht="81" customHeight="1" x14ac:dyDescent="0.3">
      <c r="A11" s="68" t="s">
        <v>98</v>
      </c>
      <c r="B11" s="54" t="s">
        <v>30</v>
      </c>
      <c r="C11" s="17">
        <v>20000</v>
      </c>
    </row>
    <row r="12" spans="1:7" ht="37.5" hidden="1" x14ac:dyDescent="0.3">
      <c r="A12" s="81" t="s">
        <v>117</v>
      </c>
      <c r="B12" s="79" t="s">
        <v>112</v>
      </c>
      <c r="C12" s="82">
        <f>C13+C14</f>
        <v>0</v>
      </c>
    </row>
    <row r="13" spans="1:7" ht="168.75" hidden="1" x14ac:dyDescent="0.3">
      <c r="A13" s="80" t="s">
        <v>118</v>
      </c>
      <c r="B13" s="83" t="s">
        <v>114</v>
      </c>
      <c r="C13" s="85">
        <v>0</v>
      </c>
    </row>
    <row r="14" spans="1:7" ht="168.75" hidden="1" x14ac:dyDescent="0.3">
      <c r="A14" s="68" t="s">
        <v>119</v>
      </c>
      <c r="B14" s="84" t="s">
        <v>116</v>
      </c>
      <c r="C14" s="85">
        <v>0</v>
      </c>
    </row>
    <row r="18" spans="1:3" x14ac:dyDescent="0.3">
      <c r="A18" s="126" t="s">
        <v>166</v>
      </c>
      <c r="B18" s="126"/>
      <c r="C18" s="126"/>
    </row>
  </sheetData>
  <mergeCells count="4">
    <mergeCell ref="B1:C1"/>
    <mergeCell ref="A4:C5"/>
    <mergeCell ref="B2:C2"/>
    <mergeCell ref="A18:C18"/>
  </mergeCells>
  <phoneticPr fontId="10" type="noConversion"/>
  <printOptions horizontalCentered="1"/>
  <pageMargins left="0.9055118110236221" right="0.51181102362204722" top="0.74803149606299213" bottom="0.74803149606299213" header="0.31496062992125984" footer="0.31496062992125984"/>
  <pageSetup paperSize="9" scale="80" orientation="portrait" verticalDpi="4294967294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zoomScale="60" workbookViewId="0">
      <selection activeCell="H8" sqref="H8"/>
    </sheetView>
  </sheetViews>
  <sheetFormatPr defaultColWidth="9.140625" defaultRowHeight="18.75" x14ac:dyDescent="0.3"/>
  <cols>
    <col min="1" max="1" width="52.85546875" style="9" customWidth="1"/>
    <col min="2" max="2" width="14.5703125" style="9" customWidth="1"/>
    <col min="3" max="3" width="30.7109375" style="9" customWidth="1"/>
    <col min="4" max="4" width="17.28515625" style="10" customWidth="1"/>
    <col min="5" max="5" width="18.140625" style="8" customWidth="1"/>
    <col min="6" max="6" width="15.5703125" style="8" customWidth="1"/>
    <col min="7" max="7" width="18.42578125" style="8" customWidth="1"/>
    <col min="8" max="16384" width="9.140625" style="8"/>
  </cols>
  <sheetData>
    <row r="1" spans="1:6" x14ac:dyDescent="0.3">
      <c r="A1" s="29"/>
      <c r="B1" s="129" t="s">
        <v>28</v>
      </c>
      <c r="C1" s="129"/>
      <c r="D1" s="129"/>
    </row>
    <row r="2" spans="1:6" ht="102" customHeight="1" x14ac:dyDescent="0.3">
      <c r="A2" s="30"/>
      <c r="B2" s="125" t="s">
        <v>137</v>
      </c>
      <c r="C2" s="125"/>
      <c r="D2" s="125"/>
    </row>
    <row r="3" spans="1:6" ht="22.9" customHeight="1" x14ac:dyDescent="0.3"/>
    <row r="4" spans="1:6" ht="42.75" customHeight="1" x14ac:dyDescent="0.3">
      <c r="A4" s="130" t="s">
        <v>139</v>
      </c>
      <c r="B4" s="130"/>
      <c r="C4" s="130"/>
      <c r="D4" s="130"/>
    </row>
    <row r="5" spans="1:6" ht="15.75" customHeight="1" x14ac:dyDescent="0.3">
      <c r="A5" s="31"/>
      <c r="B5" s="31"/>
      <c r="C5" s="31"/>
      <c r="D5" s="31"/>
    </row>
    <row r="6" spans="1:6" ht="15" customHeight="1" x14ac:dyDescent="0.3">
      <c r="D6" s="10" t="s">
        <v>21</v>
      </c>
    </row>
    <row r="7" spans="1:6" ht="26.25" customHeight="1" x14ac:dyDescent="0.3">
      <c r="A7" s="131" t="s">
        <v>31</v>
      </c>
      <c r="B7" s="132" t="s">
        <v>32</v>
      </c>
      <c r="C7" s="133"/>
      <c r="D7" s="128" t="s">
        <v>17</v>
      </c>
    </row>
    <row r="8" spans="1:6" ht="146.25" customHeight="1" x14ac:dyDescent="0.3">
      <c r="A8" s="131"/>
      <c r="B8" s="99" t="s">
        <v>167</v>
      </c>
      <c r="C8" s="99" t="s">
        <v>140</v>
      </c>
      <c r="D8" s="128"/>
      <c r="E8" s="75"/>
    </row>
    <row r="9" spans="1:6" ht="27" customHeight="1" x14ac:dyDescent="0.3">
      <c r="A9" s="23" t="s">
        <v>10</v>
      </c>
      <c r="B9" s="20"/>
      <c r="C9" s="20"/>
      <c r="D9" s="24">
        <f>D10+D20</f>
        <v>35442692.400000006</v>
      </c>
      <c r="E9" s="33"/>
      <c r="F9" s="33"/>
    </row>
    <row r="10" spans="1:6" s="32" customFormat="1" ht="24" customHeight="1" x14ac:dyDescent="0.3">
      <c r="A10" s="23" t="s">
        <v>34</v>
      </c>
      <c r="B10" s="25" t="s">
        <v>35</v>
      </c>
      <c r="C10" s="26" t="s">
        <v>36</v>
      </c>
      <c r="D10" s="24">
        <f>D13+D15+D17+D11</f>
        <v>8570</v>
      </c>
    </row>
    <row r="11" spans="1:6" s="32" customFormat="1" ht="60" hidden="1" customHeight="1" x14ac:dyDescent="0.3">
      <c r="A11" s="23" t="s">
        <v>37</v>
      </c>
      <c r="B11" s="25" t="s">
        <v>35</v>
      </c>
      <c r="C11" s="26" t="s">
        <v>38</v>
      </c>
      <c r="D11" s="11">
        <f>D12</f>
        <v>0</v>
      </c>
      <c r="E11" s="34"/>
    </row>
    <row r="12" spans="1:6" s="32" customFormat="1" ht="76.5" hidden="1" customHeight="1" x14ac:dyDescent="0.3">
      <c r="A12" s="23" t="s">
        <v>39</v>
      </c>
      <c r="B12" s="25" t="s">
        <v>40</v>
      </c>
      <c r="C12" s="26" t="s">
        <v>41</v>
      </c>
      <c r="D12" s="27">
        <v>0</v>
      </c>
    </row>
    <row r="13" spans="1:6" ht="47.25" customHeight="1" x14ac:dyDescent="0.3">
      <c r="A13" s="23" t="s">
        <v>42</v>
      </c>
      <c r="B13" s="25" t="s">
        <v>35</v>
      </c>
      <c r="C13" s="26" t="s">
        <v>43</v>
      </c>
      <c r="D13" s="11">
        <f>D14</f>
        <v>620</v>
      </c>
    </row>
    <row r="14" spans="1:6" ht="57.6" customHeight="1" x14ac:dyDescent="0.3">
      <c r="A14" s="23" t="s">
        <v>44</v>
      </c>
      <c r="B14" s="25" t="s">
        <v>40</v>
      </c>
      <c r="C14" s="26" t="s">
        <v>45</v>
      </c>
      <c r="D14" s="11">
        <v>620</v>
      </c>
    </row>
    <row r="15" spans="1:6" ht="48.75" hidden="1" customHeight="1" x14ac:dyDescent="0.3">
      <c r="A15" s="23" t="s">
        <v>104</v>
      </c>
      <c r="B15" s="25" t="s">
        <v>35</v>
      </c>
      <c r="C15" s="26" t="s">
        <v>105</v>
      </c>
      <c r="D15" s="11">
        <f>D16</f>
        <v>0</v>
      </c>
    </row>
    <row r="16" spans="1:6" ht="124.5" hidden="1" customHeight="1" x14ac:dyDescent="0.3">
      <c r="A16" s="23" t="s">
        <v>110</v>
      </c>
      <c r="B16" s="25" t="s">
        <v>40</v>
      </c>
      <c r="C16" s="26" t="s">
        <v>106</v>
      </c>
      <c r="D16" s="11">
        <v>0</v>
      </c>
    </row>
    <row r="17" spans="1:6" ht="33.75" customHeight="1" x14ac:dyDescent="0.3">
      <c r="A17" s="23" t="s">
        <v>46</v>
      </c>
      <c r="B17" s="25" t="s">
        <v>35</v>
      </c>
      <c r="C17" s="26" t="s">
        <v>47</v>
      </c>
      <c r="D17" s="11">
        <f>D19+D18</f>
        <v>7950</v>
      </c>
    </row>
    <row r="18" spans="1:6" ht="112.9" customHeight="1" x14ac:dyDescent="0.3">
      <c r="A18" s="88" t="s">
        <v>158</v>
      </c>
      <c r="B18" s="25" t="s">
        <v>40</v>
      </c>
      <c r="C18" s="101" t="s">
        <v>146</v>
      </c>
      <c r="D18" s="11">
        <v>50</v>
      </c>
    </row>
    <row r="19" spans="1:6" ht="115.15" customHeight="1" x14ac:dyDescent="0.3">
      <c r="A19" s="23" t="s">
        <v>48</v>
      </c>
      <c r="B19" s="25" t="s">
        <v>40</v>
      </c>
      <c r="C19" s="26" t="s">
        <v>49</v>
      </c>
      <c r="D19" s="11">
        <v>7900</v>
      </c>
      <c r="F19" s="69"/>
    </row>
    <row r="20" spans="1:6" s="32" customFormat="1" ht="26.25" customHeight="1" x14ac:dyDescent="0.3">
      <c r="A20" s="19" t="s">
        <v>50</v>
      </c>
      <c r="B20" s="25" t="s">
        <v>35</v>
      </c>
      <c r="C20" s="26" t="s">
        <v>51</v>
      </c>
      <c r="D20" s="12">
        <f>D21+D32+D28</f>
        <v>35434122.400000006</v>
      </c>
      <c r="F20" s="70"/>
    </row>
    <row r="21" spans="1:6" s="32" customFormat="1" ht="64.5" customHeight="1" x14ac:dyDescent="0.3">
      <c r="A21" s="19" t="s">
        <v>52</v>
      </c>
      <c r="B21" s="25" t="s">
        <v>35</v>
      </c>
      <c r="C21" s="26" t="s">
        <v>53</v>
      </c>
      <c r="D21" s="12">
        <f>D22</f>
        <v>35434122.400000006</v>
      </c>
    </row>
    <row r="22" spans="1:6" ht="60" customHeight="1" x14ac:dyDescent="0.3">
      <c r="A22" s="13" t="s">
        <v>9</v>
      </c>
      <c r="B22" s="25" t="s">
        <v>35</v>
      </c>
      <c r="C22" s="26" t="s">
        <v>147</v>
      </c>
      <c r="D22" s="11">
        <f>D25+D27+D23+D24</f>
        <v>35434122.400000006</v>
      </c>
    </row>
    <row r="23" spans="1:6" ht="177.75" customHeight="1" x14ac:dyDescent="0.3">
      <c r="A23" s="13" t="s">
        <v>54</v>
      </c>
      <c r="B23" s="25" t="s">
        <v>40</v>
      </c>
      <c r="C23" s="26" t="s">
        <v>148</v>
      </c>
      <c r="D23" s="11">
        <v>824619.2</v>
      </c>
      <c r="E23" s="76"/>
      <c r="F23" s="77"/>
    </row>
    <row r="24" spans="1:6" ht="182.25" customHeight="1" x14ac:dyDescent="0.3">
      <c r="A24" s="13" t="s">
        <v>55</v>
      </c>
      <c r="B24" s="25" t="s">
        <v>40</v>
      </c>
      <c r="C24" s="26" t="s">
        <v>149</v>
      </c>
      <c r="D24" s="11">
        <v>530308</v>
      </c>
      <c r="E24" s="77"/>
      <c r="F24" s="74"/>
    </row>
    <row r="25" spans="1:6" ht="117.75" customHeight="1" x14ac:dyDescent="0.3">
      <c r="A25" s="23" t="s">
        <v>79</v>
      </c>
      <c r="B25" s="25" t="s">
        <v>40</v>
      </c>
      <c r="C25" s="26" t="s">
        <v>150</v>
      </c>
      <c r="D25" s="11">
        <v>33919195.200000003</v>
      </c>
      <c r="F25" s="33"/>
    </row>
    <row r="26" spans="1:6" ht="62.25" customHeight="1" x14ac:dyDescent="0.3">
      <c r="A26" s="23" t="s">
        <v>109</v>
      </c>
      <c r="B26" s="25" t="s">
        <v>40</v>
      </c>
      <c r="C26" s="26" t="s">
        <v>151</v>
      </c>
      <c r="D26" s="11">
        <f>D27</f>
        <v>160000</v>
      </c>
    </row>
    <row r="27" spans="1:6" ht="83.25" customHeight="1" x14ac:dyDescent="0.3">
      <c r="A27" s="28" t="s">
        <v>25</v>
      </c>
      <c r="B27" s="25" t="s">
        <v>40</v>
      </c>
      <c r="C27" s="26" t="s">
        <v>152</v>
      </c>
      <c r="D27" s="11">
        <v>160000</v>
      </c>
    </row>
    <row r="28" spans="1:6" ht="140.25" customHeight="1" x14ac:dyDescent="0.3">
      <c r="A28" s="13" t="s">
        <v>56</v>
      </c>
      <c r="B28" s="25" t="s">
        <v>35</v>
      </c>
      <c r="C28" s="26" t="s">
        <v>57</v>
      </c>
      <c r="D28" s="11">
        <f>D30+D31</f>
        <v>1547.1000000000001</v>
      </c>
    </row>
    <row r="29" spans="1:6" ht="110.25" customHeight="1" x14ac:dyDescent="0.3">
      <c r="A29" s="13" t="s">
        <v>58</v>
      </c>
      <c r="B29" s="25" t="s">
        <v>40</v>
      </c>
      <c r="C29" s="26" t="s">
        <v>156</v>
      </c>
      <c r="D29" s="11">
        <f>D30+D31</f>
        <v>1547.1000000000001</v>
      </c>
      <c r="E29" s="90"/>
    </row>
    <row r="30" spans="1:6" ht="117" customHeight="1" x14ac:dyDescent="0.3">
      <c r="A30" s="13" t="s">
        <v>99</v>
      </c>
      <c r="B30" s="25" t="s">
        <v>40</v>
      </c>
      <c r="C30" s="26" t="s">
        <v>153</v>
      </c>
      <c r="D30" s="11">
        <v>1280.4000000000001</v>
      </c>
    </row>
    <row r="31" spans="1:6" ht="115.5" customHeight="1" x14ac:dyDescent="0.3">
      <c r="A31" s="23" t="s">
        <v>58</v>
      </c>
      <c r="B31" s="25" t="s">
        <v>40</v>
      </c>
      <c r="C31" s="26" t="s">
        <v>154</v>
      </c>
      <c r="D31" s="11">
        <v>266.7</v>
      </c>
    </row>
    <row r="32" spans="1:6" ht="61.5" customHeight="1" x14ac:dyDescent="0.3">
      <c r="A32" s="23" t="s">
        <v>59</v>
      </c>
      <c r="B32" s="25" t="s">
        <v>35</v>
      </c>
      <c r="C32" s="26" t="s">
        <v>60</v>
      </c>
      <c r="D32" s="11">
        <f>D34+D35</f>
        <v>-1547.1000000000001</v>
      </c>
    </row>
    <row r="33" spans="1:4" ht="100.5" customHeight="1" x14ac:dyDescent="0.3">
      <c r="A33" s="23" t="s">
        <v>160</v>
      </c>
      <c r="B33" s="25" t="s">
        <v>40</v>
      </c>
      <c r="C33" s="26" t="s">
        <v>161</v>
      </c>
      <c r="D33" s="11">
        <f>D34+D35</f>
        <v>-1547.1000000000001</v>
      </c>
    </row>
    <row r="34" spans="1:4" ht="145.5" customHeight="1" x14ac:dyDescent="0.3">
      <c r="A34" s="23" t="s">
        <v>100</v>
      </c>
      <c r="B34" s="25" t="s">
        <v>40</v>
      </c>
      <c r="C34" s="26" t="s">
        <v>155</v>
      </c>
      <c r="D34" s="27">
        <v>-1280.4000000000001</v>
      </c>
    </row>
    <row r="35" spans="1:4" ht="144" customHeight="1" x14ac:dyDescent="0.3">
      <c r="A35" s="23" t="s">
        <v>157</v>
      </c>
      <c r="B35" s="25" t="s">
        <v>40</v>
      </c>
      <c r="C35" s="26" t="s">
        <v>159</v>
      </c>
      <c r="D35" s="27">
        <v>-266.7</v>
      </c>
    </row>
    <row r="36" spans="1:4" ht="95.25" customHeight="1" x14ac:dyDescent="0.3">
      <c r="A36" s="127" t="s">
        <v>168</v>
      </c>
      <c r="B36" s="127"/>
      <c r="C36" s="127"/>
      <c r="D36" s="127"/>
    </row>
    <row r="39" spans="1:4" x14ac:dyDescent="0.3">
      <c r="A39" s="91"/>
    </row>
  </sheetData>
  <mergeCells count="7">
    <mergeCell ref="A36:D36"/>
    <mergeCell ref="D7:D8"/>
    <mergeCell ref="B1:D1"/>
    <mergeCell ref="B2:D2"/>
    <mergeCell ref="A4:D4"/>
    <mergeCell ref="A7:A8"/>
    <mergeCell ref="B7:C7"/>
  </mergeCells>
  <phoneticPr fontId="3" type="noConversion"/>
  <printOptions horizontalCentered="1"/>
  <pageMargins left="1.0236220472440944" right="0.59055118110236227" top="0.78740157480314965" bottom="0.78740157480314965" header="0.31496062992125984" footer="0.31496062992125984"/>
  <pageSetup paperSize="9" scale="70" fitToHeight="2" orientation="portrait" horizontalDpi="4294967294" verticalDpi="4294967294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60" workbookViewId="0">
      <selection activeCell="J14" sqref="J14"/>
    </sheetView>
  </sheetViews>
  <sheetFormatPr defaultColWidth="9.140625" defaultRowHeight="18.75" x14ac:dyDescent="0.3"/>
  <cols>
    <col min="1" max="1" width="52.85546875" style="9" customWidth="1"/>
    <col min="2" max="2" width="14.5703125" style="9" customWidth="1"/>
    <col min="3" max="3" width="30.7109375" style="9" customWidth="1"/>
    <col min="4" max="4" width="17.28515625" style="10" customWidth="1"/>
    <col min="5" max="5" width="16.85546875" style="8" customWidth="1"/>
    <col min="6" max="6" width="17" style="8" customWidth="1"/>
    <col min="7" max="7" width="16.42578125" style="8" customWidth="1"/>
    <col min="8" max="8" width="14.7109375" style="8" customWidth="1"/>
    <col min="9" max="9" width="10.42578125" style="8" bestFit="1" customWidth="1"/>
    <col min="10" max="16384" width="9.140625" style="8"/>
  </cols>
  <sheetData>
    <row r="1" spans="1:5" x14ac:dyDescent="0.3">
      <c r="A1" s="29"/>
      <c r="B1" s="129" t="s">
        <v>69</v>
      </c>
      <c r="C1" s="129"/>
      <c r="D1" s="129"/>
      <c r="E1" s="129"/>
    </row>
    <row r="2" spans="1:5" ht="64.900000000000006" customHeight="1" x14ac:dyDescent="0.3">
      <c r="A2" s="30"/>
      <c r="B2" s="125" t="s">
        <v>137</v>
      </c>
      <c r="C2" s="125"/>
      <c r="D2" s="125"/>
      <c r="E2" s="125"/>
    </row>
    <row r="3" spans="1:5" ht="15.75" customHeight="1" x14ac:dyDescent="0.3"/>
    <row r="4" spans="1:5" ht="42.75" customHeight="1" x14ac:dyDescent="0.3">
      <c r="A4" s="130" t="s">
        <v>142</v>
      </c>
      <c r="B4" s="130"/>
      <c r="C4" s="130"/>
      <c r="D4" s="130"/>
      <c r="E4" s="130"/>
    </row>
    <row r="5" spans="1:5" ht="15.75" customHeight="1" x14ac:dyDescent="0.3">
      <c r="A5" s="31"/>
      <c r="B5" s="31"/>
      <c r="C5" s="31"/>
      <c r="D5" s="31"/>
    </row>
    <row r="6" spans="1:5" ht="15" customHeight="1" x14ac:dyDescent="0.3">
      <c r="E6" s="10" t="s">
        <v>21</v>
      </c>
    </row>
    <row r="7" spans="1:5" ht="26.25" customHeight="1" x14ac:dyDescent="0.3">
      <c r="A7" s="131" t="s">
        <v>31</v>
      </c>
      <c r="B7" s="132" t="s">
        <v>32</v>
      </c>
      <c r="C7" s="133"/>
      <c r="D7" s="128" t="s">
        <v>17</v>
      </c>
      <c r="E7" s="128"/>
    </row>
    <row r="8" spans="1:5" ht="116.25" customHeight="1" x14ac:dyDescent="0.3">
      <c r="A8" s="131"/>
      <c r="B8" s="94" t="s">
        <v>33</v>
      </c>
      <c r="C8" s="94" t="s">
        <v>141</v>
      </c>
      <c r="D8" s="95" t="s">
        <v>107</v>
      </c>
      <c r="E8" s="95" t="s">
        <v>143</v>
      </c>
    </row>
    <row r="9" spans="1:5" ht="19.5" customHeight="1" x14ac:dyDescent="0.3">
      <c r="A9" s="44">
        <v>1</v>
      </c>
      <c r="B9" s="20">
        <v>2</v>
      </c>
      <c r="C9" s="45">
        <v>3</v>
      </c>
      <c r="D9" s="20">
        <v>4</v>
      </c>
      <c r="E9" s="20">
        <v>5</v>
      </c>
    </row>
    <row r="10" spans="1:5" ht="31.5" customHeight="1" x14ac:dyDescent="0.3">
      <c r="A10" s="23" t="s">
        <v>10</v>
      </c>
      <c r="B10" s="20"/>
      <c r="C10" s="20"/>
      <c r="D10" s="24">
        <f>D11+D17</f>
        <v>38476036.299999997</v>
      </c>
      <c r="E10" s="24">
        <f>E11+E17</f>
        <v>40896766.600000001</v>
      </c>
    </row>
    <row r="11" spans="1:5" s="32" customFormat="1" ht="24" customHeight="1" x14ac:dyDescent="0.3">
      <c r="A11" s="23" t="s">
        <v>34</v>
      </c>
      <c r="B11" s="25" t="s">
        <v>35</v>
      </c>
      <c r="C11" s="26" t="s">
        <v>36</v>
      </c>
      <c r="D11" s="24">
        <f>D12+D14</f>
        <v>8570</v>
      </c>
      <c r="E11" s="24">
        <f>E12+E14</f>
        <v>8570</v>
      </c>
    </row>
    <row r="12" spans="1:5" ht="47.25" customHeight="1" x14ac:dyDescent="0.3">
      <c r="A12" s="23" t="s">
        <v>42</v>
      </c>
      <c r="B12" s="25" t="s">
        <v>35</v>
      </c>
      <c r="C12" s="26" t="s">
        <v>43</v>
      </c>
      <c r="D12" s="11">
        <f>D13</f>
        <v>620</v>
      </c>
      <c r="E12" s="11">
        <f>E13</f>
        <v>620</v>
      </c>
    </row>
    <row r="13" spans="1:5" ht="71.25" customHeight="1" x14ac:dyDescent="0.3">
      <c r="A13" s="23" t="s">
        <v>44</v>
      </c>
      <c r="B13" s="25" t="s">
        <v>40</v>
      </c>
      <c r="C13" s="26" t="s">
        <v>45</v>
      </c>
      <c r="D13" s="11">
        <f>приложение4!D14</f>
        <v>620</v>
      </c>
      <c r="E13" s="11">
        <f>D13</f>
        <v>620</v>
      </c>
    </row>
    <row r="14" spans="1:5" ht="33.75" customHeight="1" x14ac:dyDescent="0.3">
      <c r="A14" s="23" t="s">
        <v>46</v>
      </c>
      <c r="B14" s="25" t="s">
        <v>35</v>
      </c>
      <c r="C14" s="26" t="s">
        <v>47</v>
      </c>
      <c r="D14" s="11">
        <f>D16+D15</f>
        <v>7950</v>
      </c>
      <c r="E14" s="11">
        <f>E16+E15</f>
        <v>7950</v>
      </c>
    </row>
    <row r="15" spans="1:5" ht="114.6" customHeight="1" x14ac:dyDescent="0.3">
      <c r="A15" s="88" t="str">
        <f>приложение4!A18</f>
        <v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v>
      </c>
      <c r="B15" s="25" t="s">
        <v>40</v>
      </c>
      <c r="C15" s="89" t="s">
        <v>146</v>
      </c>
      <c r="D15" s="11">
        <f>приложение4!D18</f>
        <v>50</v>
      </c>
      <c r="E15" s="11">
        <f>D15</f>
        <v>50</v>
      </c>
    </row>
    <row r="16" spans="1:5" ht="123" customHeight="1" x14ac:dyDescent="0.3">
      <c r="A16" s="23" t="s">
        <v>48</v>
      </c>
      <c r="B16" s="25" t="s">
        <v>40</v>
      </c>
      <c r="C16" s="26" t="s">
        <v>49</v>
      </c>
      <c r="D16" s="11">
        <f>приложение4!D19</f>
        <v>7900</v>
      </c>
      <c r="E16" s="11">
        <f>D16</f>
        <v>7900</v>
      </c>
    </row>
    <row r="17" spans="1:9" s="32" customFormat="1" ht="33" customHeight="1" x14ac:dyDescent="0.3">
      <c r="A17" s="19" t="s">
        <v>50</v>
      </c>
      <c r="B17" s="25" t="s">
        <v>35</v>
      </c>
      <c r="C17" s="26" t="s">
        <v>51</v>
      </c>
      <c r="D17" s="12">
        <f>D18+D25+D29</f>
        <v>38467466.299999997</v>
      </c>
      <c r="E17" s="12">
        <f>E18+E25+E29</f>
        <v>40888196.600000001</v>
      </c>
    </row>
    <row r="18" spans="1:9" s="32" customFormat="1" ht="64.5" customHeight="1" x14ac:dyDescent="0.3">
      <c r="A18" s="19" t="s">
        <v>52</v>
      </c>
      <c r="B18" s="25" t="s">
        <v>35</v>
      </c>
      <c r="C18" s="26" t="s">
        <v>53</v>
      </c>
      <c r="D18" s="12">
        <f>D19</f>
        <v>38467466.299999997</v>
      </c>
      <c r="E18" s="12">
        <f>E19</f>
        <v>40888196.600000001</v>
      </c>
      <c r="G18" s="34"/>
    </row>
    <row r="19" spans="1:9" ht="60" customHeight="1" x14ac:dyDescent="0.3">
      <c r="A19" s="13" t="s">
        <v>9</v>
      </c>
      <c r="B19" s="25" t="s">
        <v>35</v>
      </c>
      <c r="C19" s="26" t="s">
        <v>147</v>
      </c>
      <c r="D19" s="11">
        <f>D24+D20+D21+D22</f>
        <v>38467466.299999997</v>
      </c>
      <c r="E19" s="11">
        <f>E24+E20+E21+E22</f>
        <v>40888196.600000001</v>
      </c>
      <c r="F19" s="33"/>
      <c r="G19" s="33"/>
    </row>
    <row r="20" spans="1:9" ht="177.75" customHeight="1" x14ac:dyDescent="0.3">
      <c r="A20" s="13" t="s">
        <v>54</v>
      </c>
      <c r="B20" s="25" t="s">
        <v>40</v>
      </c>
      <c r="C20" s="26" t="s">
        <v>148</v>
      </c>
      <c r="D20" s="11">
        <v>1260254.3999999999</v>
      </c>
      <c r="E20" s="27">
        <f>D20</f>
        <v>1260254.3999999999</v>
      </c>
      <c r="F20" s="33"/>
      <c r="G20" s="33"/>
      <c r="H20" s="33"/>
    </row>
    <row r="21" spans="1:9" ht="177.75" customHeight="1" x14ac:dyDescent="0.3">
      <c r="A21" s="13" t="s">
        <v>55</v>
      </c>
      <c r="B21" s="25" t="s">
        <v>40</v>
      </c>
      <c r="C21" s="26" t="s">
        <v>149</v>
      </c>
      <c r="D21" s="11">
        <v>550489</v>
      </c>
      <c r="E21" s="27">
        <v>572483</v>
      </c>
    </row>
    <row r="22" spans="1:9" ht="112.5" x14ac:dyDescent="0.3">
      <c r="A22" s="23" t="s">
        <v>79</v>
      </c>
      <c r="B22" s="25" t="s">
        <v>40</v>
      </c>
      <c r="C22" s="26" t="s">
        <v>150</v>
      </c>
      <c r="D22" s="11">
        <v>36496722.899999999</v>
      </c>
      <c r="E22" s="11">
        <v>38895459.200000003</v>
      </c>
      <c r="H22" s="35"/>
    </row>
    <row r="23" spans="1:9" ht="69" customHeight="1" x14ac:dyDescent="0.3">
      <c r="A23" s="23" t="s">
        <v>109</v>
      </c>
      <c r="B23" s="25" t="s">
        <v>40</v>
      </c>
      <c r="C23" s="26" t="s">
        <v>151</v>
      </c>
      <c r="D23" s="11">
        <f>D24</f>
        <v>160000</v>
      </c>
      <c r="E23" s="11">
        <f>E24</f>
        <v>160000</v>
      </c>
    </row>
    <row r="24" spans="1:9" ht="83.25" customHeight="1" x14ac:dyDescent="0.3">
      <c r="A24" s="28" t="s">
        <v>25</v>
      </c>
      <c r="B24" s="25" t="s">
        <v>40</v>
      </c>
      <c r="C24" s="26" t="s">
        <v>152</v>
      </c>
      <c r="D24" s="11">
        <f>приложение4!D27</f>
        <v>160000</v>
      </c>
      <c r="E24" s="11">
        <f>D24</f>
        <v>160000</v>
      </c>
      <c r="H24" s="71"/>
      <c r="I24" s="33"/>
    </row>
    <row r="25" spans="1:9" ht="140.25" customHeight="1" x14ac:dyDescent="0.3">
      <c r="A25" s="13" t="s">
        <v>56</v>
      </c>
      <c r="B25" s="25" t="s">
        <v>35</v>
      </c>
      <c r="C25" s="26" t="s">
        <v>57</v>
      </c>
      <c r="D25" s="11">
        <f>D27+D28</f>
        <v>1547.1000000000001</v>
      </c>
      <c r="E25" s="11">
        <f>D25</f>
        <v>1547.1000000000001</v>
      </c>
      <c r="H25" s="36"/>
    </row>
    <row r="26" spans="1:9" ht="112.5" customHeight="1" x14ac:dyDescent="0.3">
      <c r="A26" s="13" t="s">
        <v>58</v>
      </c>
      <c r="B26" s="25" t="s">
        <v>40</v>
      </c>
      <c r="C26" s="26" t="s">
        <v>156</v>
      </c>
      <c r="D26" s="11">
        <f>D27+D28</f>
        <v>1547.1000000000001</v>
      </c>
      <c r="E26" s="11">
        <f>E27+E28</f>
        <v>1547.1000000000001</v>
      </c>
      <c r="H26" s="36"/>
    </row>
    <row r="27" spans="1:9" ht="115.5" customHeight="1" x14ac:dyDescent="0.3">
      <c r="A27" s="13" t="s">
        <v>99</v>
      </c>
      <c r="B27" s="25" t="s">
        <v>40</v>
      </c>
      <c r="C27" s="26" t="s">
        <v>153</v>
      </c>
      <c r="D27" s="11">
        <v>1280.4000000000001</v>
      </c>
      <c r="E27" s="11">
        <v>1280.4000000000001</v>
      </c>
    </row>
    <row r="28" spans="1:9" ht="120.75" customHeight="1" x14ac:dyDescent="0.3">
      <c r="A28" s="23" t="s">
        <v>58</v>
      </c>
      <c r="B28" s="25" t="s">
        <v>40</v>
      </c>
      <c r="C28" s="26" t="s">
        <v>154</v>
      </c>
      <c r="D28" s="11">
        <v>266.7</v>
      </c>
      <c r="E28" s="11">
        <v>266.7</v>
      </c>
      <c r="H28" s="36"/>
    </row>
    <row r="29" spans="1:9" ht="64.5" customHeight="1" x14ac:dyDescent="0.3">
      <c r="A29" s="23" t="s">
        <v>59</v>
      </c>
      <c r="B29" s="25" t="s">
        <v>35</v>
      </c>
      <c r="C29" s="26" t="s">
        <v>60</v>
      </c>
      <c r="D29" s="11">
        <f>D31+D32</f>
        <v>-1547.1000000000001</v>
      </c>
      <c r="E29" s="11">
        <f>D29</f>
        <v>-1547.1000000000001</v>
      </c>
    </row>
    <row r="30" spans="1:9" ht="83.25" customHeight="1" x14ac:dyDescent="0.3">
      <c r="A30" s="23" t="s">
        <v>160</v>
      </c>
      <c r="B30" s="25" t="s">
        <v>40</v>
      </c>
      <c r="C30" s="26" t="s">
        <v>161</v>
      </c>
      <c r="D30" s="11">
        <f>D31+D32</f>
        <v>-1547.1000000000001</v>
      </c>
      <c r="E30" s="11">
        <f>E31+E32</f>
        <v>-1547.1000000000001</v>
      </c>
    </row>
    <row r="31" spans="1:9" ht="141" customHeight="1" x14ac:dyDescent="0.3">
      <c r="A31" s="23" t="s">
        <v>100</v>
      </c>
      <c r="B31" s="25" t="s">
        <v>40</v>
      </c>
      <c r="C31" s="26" t="s">
        <v>155</v>
      </c>
      <c r="D31" s="27">
        <v>-1280.4000000000001</v>
      </c>
      <c r="E31" s="11">
        <f>D31</f>
        <v>-1280.4000000000001</v>
      </c>
    </row>
    <row r="32" spans="1:9" ht="150" x14ac:dyDescent="0.3">
      <c r="A32" s="23" t="s">
        <v>157</v>
      </c>
      <c r="B32" s="25" t="s">
        <v>40</v>
      </c>
      <c r="C32" s="26" t="s">
        <v>159</v>
      </c>
      <c r="D32" s="27">
        <v>-266.7</v>
      </c>
      <c r="E32" s="27">
        <v>-266.7</v>
      </c>
    </row>
    <row r="36" spans="1:5" x14ac:dyDescent="0.3">
      <c r="A36" s="134" t="s">
        <v>166</v>
      </c>
      <c r="B36" s="134"/>
      <c r="C36" s="134"/>
      <c r="D36" s="134"/>
      <c r="E36" s="134"/>
    </row>
  </sheetData>
  <mergeCells count="7">
    <mergeCell ref="A36:E36"/>
    <mergeCell ref="B1:E1"/>
    <mergeCell ref="B2:E2"/>
    <mergeCell ref="A7:A8"/>
    <mergeCell ref="B7:C7"/>
    <mergeCell ref="D7:E7"/>
    <mergeCell ref="A4:E4"/>
  </mergeCells>
  <phoneticPr fontId="10" type="noConversion"/>
  <printOptions horizontalCentered="1"/>
  <pageMargins left="0.98425196850393704" right="0.59055118110236227" top="0.78740157480314965" bottom="0.78740157480314965" header="0.31496062992125984" footer="0.31496062992125984"/>
  <pageSetup paperSize="9" scale="65" orientation="portrait" horizontalDpi="4294967294" verticalDpi="4294967294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zoomScale="55" zoomScaleSheetLayoutView="55" workbookViewId="0">
      <selection activeCell="I8" sqref="I8"/>
    </sheetView>
  </sheetViews>
  <sheetFormatPr defaultColWidth="9.140625" defaultRowHeight="18.75" x14ac:dyDescent="0.3"/>
  <cols>
    <col min="1" max="1" width="39.42578125" style="18" customWidth="1"/>
    <col min="2" max="2" width="7.7109375" style="18" customWidth="1"/>
    <col min="3" max="3" width="6.5703125" style="18" customWidth="1"/>
    <col min="4" max="4" width="6.7109375" style="18" customWidth="1"/>
    <col min="5" max="5" width="17.28515625" style="18" customWidth="1"/>
    <col min="6" max="6" width="7.28515625" style="18" customWidth="1"/>
    <col min="7" max="7" width="22" style="18" customWidth="1"/>
    <col min="8" max="8" width="12.7109375" style="18" customWidth="1"/>
    <col min="9" max="9" width="18" style="18" customWidth="1"/>
    <col min="10" max="10" width="16.28515625" style="18" customWidth="1"/>
    <col min="11" max="11" width="23.5703125" style="18" customWidth="1"/>
    <col min="12" max="12" width="9.140625" style="18" customWidth="1"/>
    <col min="13" max="16384" width="9.140625" style="18"/>
  </cols>
  <sheetData>
    <row r="1" spans="1:12" ht="20.25" customHeight="1" x14ac:dyDescent="0.3">
      <c r="B1" s="136" t="s">
        <v>76</v>
      </c>
      <c r="C1" s="136"/>
      <c r="D1" s="136"/>
      <c r="E1" s="136"/>
      <c r="F1" s="136"/>
      <c r="G1" s="136"/>
    </row>
    <row r="2" spans="1:12" ht="81.599999999999994" customHeight="1" x14ac:dyDescent="0.3">
      <c r="B2" s="125" t="s">
        <v>137</v>
      </c>
      <c r="C2" s="125"/>
      <c r="D2" s="125"/>
      <c r="E2" s="125"/>
      <c r="F2" s="125"/>
      <c r="G2" s="125"/>
    </row>
    <row r="3" spans="1:12" ht="12.75" customHeight="1" x14ac:dyDescent="0.3"/>
    <row r="4" spans="1:12" ht="78.75" customHeight="1" x14ac:dyDescent="0.3">
      <c r="A4" s="137" t="s">
        <v>144</v>
      </c>
      <c r="B4" s="137"/>
      <c r="C4" s="137"/>
      <c r="D4" s="137"/>
      <c r="E4" s="137"/>
      <c r="F4" s="137"/>
      <c r="G4" s="137"/>
    </row>
    <row r="5" spans="1:12" ht="24.75" customHeight="1" x14ac:dyDescent="0.3">
      <c r="G5" s="102" t="s">
        <v>61</v>
      </c>
    </row>
    <row r="6" spans="1:12" ht="29.45" customHeight="1" x14ac:dyDescent="0.3">
      <c r="A6" s="138" t="s">
        <v>0</v>
      </c>
      <c r="B6" s="139" t="s">
        <v>62</v>
      </c>
      <c r="C6" s="139"/>
      <c r="D6" s="139"/>
      <c r="E6" s="139"/>
      <c r="F6" s="139"/>
      <c r="G6" s="139" t="s">
        <v>17</v>
      </c>
    </row>
    <row r="7" spans="1:12" ht="25.5" customHeight="1" x14ac:dyDescent="0.3">
      <c r="A7" s="138"/>
      <c r="B7" s="103" t="s">
        <v>2</v>
      </c>
      <c r="C7" s="103" t="s">
        <v>3</v>
      </c>
      <c r="D7" s="103" t="s">
        <v>4</v>
      </c>
      <c r="E7" s="103" t="s">
        <v>5</v>
      </c>
      <c r="F7" s="103" t="s">
        <v>6</v>
      </c>
      <c r="G7" s="139"/>
      <c r="I7" s="97"/>
    </row>
    <row r="8" spans="1:12" ht="56.25" customHeight="1" x14ac:dyDescent="0.3">
      <c r="A8" s="57" t="s">
        <v>63</v>
      </c>
      <c r="B8" s="15">
        <v>395</v>
      </c>
      <c r="C8" s="15"/>
      <c r="D8" s="15"/>
      <c r="E8" s="15"/>
      <c r="F8" s="15"/>
      <c r="G8" s="104">
        <f>G9+G18</f>
        <v>35462692.400000006</v>
      </c>
      <c r="H8" s="87"/>
      <c r="I8" s="105"/>
      <c r="J8" s="106"/>
      <c r="K8" s="107"/>
      <c r="L8" s="58"/>
    </row>
    <row r="9" spans="1:12" ht="30.75" customHeight="1" x14ac:dyDescent="0.3">
      <c r="A9" s="19" t="s">
        <v>22</v>
      </c>
      <c r="B9" s="15">
        <v>395</v>
      </c>
      <c r="C9" s="16" t="s">
        <v>7</v>
      </c>
      <c r="D9" s="16" t="s">
        <v>12</v>
      </c>
      <c r="E9" s="15"/>
      <c r="F9" s="16"/>
      <c r="G9" s="17">
        <f>G10</f>
        <v>231013.1</v>
      </c>
      <c r="H9" s="72"/>
    </row>
    <row r="10" spans="1:12" s="58" customFormat="1" ht="37.5" x14ac:dyDescent="0.3">
      <c r="A10" s="57" t="s">
        <v>78</v>
      </c>
      <c r="B10" s="15">
        <v>395</v>
      </c>
      <c r="C10" s="16" t="s">
        <v>7</v>
      </c>
      <c r="D10" s="16" t="s">
        <v>14</v>
      </c>
      <c r="E10" s="15"/>
      <c r="F10" s="16"/>
      <c r="G10" s="17">
        <f>G14</f>
        <v>231013.1</v>
      </c>
      <c r="H10" s="72"/>
    </row>
    <row r="11" spans="1:12" s="58" customFormat="1" ht="56.25" x14ac:dyDescent="0.3">
      <c r="A11" s="57" t="s">
        <v>120</v>
      </c>
      <c r="B11" s="15">
        <v>395</v>
      </c>
      <c r="C11" s="16" t="s">
        <v>7</v>
      </c>
      <c r="D11" s="16" t="s">
        <v>14</v>
      </c>
      <c r="E11" s="15" t="s">
        <v>121</v>
      </c>
      <c r="F11" s="16"/>
      <c r="G11" s="17">
        <f>G12</f>
        <v>231013.1</v>
      </c>
      <c r="H11" s="72"/>
    </row>
    <row r="12" spans="1:12" s="58" customFormat="1" ht="64.5" customHeight="1" x14ac:dyDescent="0.3">
      <c r="A12" s="42" t="s">
        <v>124</v>
      </c>
      <c r="B12" s="15">
        <v>395</v>
      </c>
      <c r="C12" s="16" t="s">
        <v>7</v>
      </c>
      <c r="D12" s="16" t="s">
        <v>14</v>
      </c>
      <c r="E12" s="15" t="s">
        <v>129</v>
      </c>
      <c r="F12" s="16"/>
      <c r="G12" s="17">
        <f>G13</f>
        <v>231013.1</v>
      </c>
      <c r="H12" s="72"/>
    </row>
    <row r="13" spans="1:12" s="58" customFormat="1" ht="117" customHeight="1" x14ac:dyDescent="0.3">
      <c r="A13" s="42" t="s">
        <v>130</v>
      </c>
      <c r="B13" s="15">
        <v>395</v>
      </c>
      <c r="C13" s="16" t="s">
        <v>7</v>
      </c>
      <c r="D13" s="16" t="s">
        <v>14</v>
      </c>
      <c r="E13" s="15" t="s">
        <v>122</v>
      </c>
      <c r="F13" s="16"/>
      <c r="G13" s="17">
        <f>G14</f>
        <v>231013.1</v>
      </c>
      <c r="H13" s="72"/>
    </row>
    <row r="14" spans="1:12" ht="98.25" customHeight="1" x14ac:dyDescent="0.3">
      <c r="A14" s="42" t="s">
        <v>68</v>
      </c>
      <c r="B14" s="15">
        <v>395</v>
      </c>
      <c r="C14" s="16" t="s">
        <v>7</v>
      </c>
      <c r="D14" s="16" t="s">
        <v>14</v>
      </c>
      <c r="E14" s="15" t="s">
        <v>123</v>
      </c>
      <c r="F14" s="16"/>
      <c r="G14" s="17">
        <f>G15+G16+G17</f>
        <v>231013.1</v>
      </c>
      <c r="H14" s="72"/>
      <c r="J14" s="87"/>
    </row>
    <row r="15" spans="1:12" ht="60" customHeight="1" x14ac:dyDescent="0.3">
      <c r="A15" s="19" t="s">
        <v>20</v>
      </c>
      <c r="B15" s="15">
        <v>395</v>
      </c>
      <c r="C15" s="16" t="s">
        <v>7</v>
      </c>
      <c r="D15" s="16" t="s">
        <v>14</v>
      </c>
      <c r="E15" s="15" t="s">
        <v>123</v>
      </c>
      <c r="F15" s="16" t="s">
        <v>134</v>
      </c>
      <c r="G15" s="56">
        <v>168066.4</v>
      </c>
      <c r="H15" s="72"/>
    </row>
    <row r="16" spans="1:12" ht="42" customHeight="1" x14ac:dyDescent="0.3">
      <c r="A16" s="19" t="s">
        <v>24</v>
      </c>
      <c r="B16" s="15">
        <v>395</v>
      </c>
      <c r="C16" s="16" t="s">
        <v>7</v>
      </c>
      <c r="D16" s="16" t="s">
        <v>14</v>
      </c>
      <c r="E16" s="15" t="s">
        <v>123</v>
      </c>
      <c r="F16" s="16" t="s">
        <v>18</v>
      </c>
      <c r="G16" s="56">
        <v>62043.5</v>
      </c>
      <c r="H16" s="72"/>
    </row>
    <row r="17" spans="1:12" ht="44.25" customHeight="1" x14ac:dyDescent="0.3">
      <c r="A17" s="19" t="s">
        <v>19</v>
      </c>
      <c r="B17" s="15">
        <v>395</v>
      </c>
      <c r="C17" s="16" t="s">
        <v>7</v>
      </c>
      <c r="D17" s="16" t="s">
        <v>14</v>
      </c>
      <c r="E17" s="15" t="s">
        <v>123</v>
      </c>
      <c r="F17" s="16" t="s">
        <v>135</v>
      </c>
      <c r="G17" s="56">
        <v>903.2</v>
      </c>
      <c r="H17" s="72"/>
    </row>
    <row r="18" spans="1:12" ht="22.5" customHeight="1" x14ac:dyDescent="0.3">
      <c r="A18" s="19" t="s">
        <v>15</v>
      </c>
      <c r="B18" s="15">
        <v>395</v>
      </c>
      <c r="C18" s="16" t="s">
        <v>8</v>
      </c>
      <c r="D18" s="16" t="s">
        <v>12</v>
      </c>
      <c r="E18" s="15"/>
      <c r="F18" s="16"/>
      <c r="G18" s="17">
        <f>G19</f>
        <v>35231679.300000004</v>
      </c>
      <c r="H18" s="72"/>
      <c r="I18" s="73"/>
      <c r="J18" s="73"/>
      <c r="K18" s="72"/>
      <c r="L18" s="72"/>
    </row>
    <row r="19" spans="1:12" ht="44.25" customHeight="1" x14ac:dyDescent="0.3">
      <c r="A19" s="19" t="s">
        <v>16</v>
      </c>
      <c r="B19" s="15">
        <v>395</v>
      </c>
      <c r="C19" s="16" t="s">
        <v>8</v>
      </c>
      <c r="D19" s="16" t="s">
        <v>8</v>
      </c>
      <c r="E19" s="15"/>
      <c r="F19" s="16"/>
      <c r="G19" s="41">
        <f>G20</f>
        <v>35231679.300000004</v>
      </c>
      <c r="H19" s="72"/>
      <c r="J19" s="73"/>
    </row>
    <row r="20" spans="1:12" ht="66" customHeight="1" x14ac:dyDescent="0.3">
      <c r="A20" s="57" t="s">
        <v>120</v>
      </c>
      <c r="B20" s="15">
        <v>395</v>
      </c>
      <c r="C20" s="16" t="s">
        <v>8</v>
      </c>
      <c r="D20" s="16" t="s">
        <v>8</v>
      </c>
      <c r="E20" s="15" t="s">
        <v>121</v>
      </c>
      <c r="F20" s="16"/>
      <c r="G20" s="41">
        <f>G22+G30</f>
        <v>35231679.300000004</v>
      </c>
      <c r="H20" s="72"/>
    </row>
    <row r="21" spans="1:12" ht="66" customHeight="1" x14ac:dyDescent="0.3">
      <c r="A21" s="42" t="s">
        <v>124</v>
      </c>
      <c r="B21" s="15">
        <v>395</v>
      </c>
      <c r="C21" s="16" t="s">
        <v>8</v>
      </c>
      <c r="D21" s="16" t="s">
        <v>8</v>
      </c>
      <c r="E21" s="15" t="s">
        <v>129</v>
      </c>
      <c r="F21" s="16"/>
      <c r="G21" s="41">
        <f>G22</f>
        <v>34701371.300000004</v>
      </c>
      <c r="H21" s="72"/>
    </row>
    <row r="22" spans="1:12" ht="112.5" x14ac:dyDescent="0.3">
      <c r="A22" s="42" t="s">
        <v>130</v>
      </c>
      <c r="B22" s="15">
        <v>395</v>
      </c>
      <c r="C22" s="16" t="s">
        <v>8</v>
      </c>
      <c r="D22" s="16" t="s">
        <v>8</v>
      </c>
      <c r="E22" s="15" t="s">
        <v>122</v>
      </c>
      <c r="F22" s="16"/>
      <c r="G22" s="41">
        <f>G23+G26+G28</f>
        <v>34701371.300000004</v>
      </c>
      <c r="H22" s="72"/>
    </row>
    <row r="23" spans="1:12" ht="99.75" customHeight="1" x14ac:dyDescent="0.3">
      <c r="A23" s="42" t="s">
        <v>68</v>
      </c>
      <c r="B23" s="15">
        <v>395</v>
      </c>
      <c r="C23" s="16" t="s">
        <v>8</v>
      </c>
      <c r="D23" s="16" t="s">
        <v>8</v>
      </c>
      <c r="E23" s="15" t="s">
        <v>123</v>
      </c>
      <c r="F23" s="16"/>
      <c r="G23" s="17">
        <f>G24+G25</f>
        <v>33716752.100000001</v>
      </c>
      <c r="H23" s="72"/>
    </row>
    <row r="24" spans="1:12" ht="39" customHeight="1" x14ac:dyDescent="0.3">
      <c r="A24" s="19" t="s">
        <v>64</v>
      </c>
      <c r="B24" s="15">
        <v>395</v>
      </c>
      <c r="C24" s="16" t="s">
        <v>8</v>
      </c>
      <c r="D24" s="16" t="s">
        <v>8</v>
      </c>
      <c r="E24" s="15" t="s">
        <v>123</v>
      </c>
      <c r="F24" s="16" t="s">
        <v>23</v>
      </c>
      <c r="G24" s="17">
        <f>приложение4!D10+приложение4!D25-G14-G25+20000</f>
        <v>33116752.100000001</v>
      </c>
      <c r="H24" s="72"/>
    </row>
    <row r="25" spans="1:12" ht="25.5" customHeight="1" x14ac:dyDescent="0.3">
      <c r="A25" s="19" t="s">
        <v>27</v>
      </c>
      <c r="B25" s="15">
        <v>395</v>
      </c>
      <c r="C25" s="16" t="s">
        <v>8</v>
      </c>
      <c r="D25" s="16" t="s">
        <v>8</v>
      </c>
      <c r="E25" s="15" t="s">
        <v>123</v>
      </c>
      <c r="F25" s="16" t="s">
        <v>26</v>
      </c>
      <c r="G25" s="17">
        <v>600000</v>
      </c>
      <c r="H25" s="72"/>
    </row>
    <row r="26" spans="1:12" ht="130.5" customHeight="1" x14ac:dyDescent="0.3">
      <c r="A26" s="19" t="s">
        <v>126</v>
      </c>
      <c r="B26" s="15">
        <v>395</v>
      </c>
      <c r="C26" s="16" t="s">
        <v>8</v>
      </c>
      <c r="D26" s="16" t="s">
        <v>8</v>
      </c>
      <c r="E26" s="15" t="s">
        <v>125</v>
      </c>
      <c r="F26" s="16"/>
      <c r="G26" s="17">
        <f>G27</f>
        <v>160000</v>
      </c>
      <c r="H26" s="72"/>
    </row>
    <row r="27" spans="1:12" ht="41.25" customHeight="1" x14ac:dyDescent="0.3">
      <c r="A27" s="19" t="s">
        <v>64</v>
      </c>
      <c r="B27" s="15">
        <v>395</v>
      </c>
      <c r="C27" s="16" t="s">
        <v>8</v>
      </c>
      <c r="D27" s="16" t="s">
        <v>8</v>
      </c>
      <c r="E27" s="15" t="s">
        <v>125</v>
      </c>
      <c r="F27" s="16" t="s">
        <v>23</v>
      </c>
      <c r="G27" s="17">
        <f>приложение4!D27</f>
        <v>160000</v>
      </c>
      <c r="H27" s="72"/>
    </row>
    <row r="28" spans="1:12" ht="138.75" customHeight="1" x14ac:dyDescent="0.3">
      <c r="A28" s="19" t="s">
        <v>82</v>
      </c>
      <c r="B28" s="15">
        <v>395</v>
      </c>
      <c r="C28" s="16" t="s">
        <v>8</v>
      </c>
      <c r="D28" s="16" t="s">
        <v>8</v>
      </c>
      <c r="E28" s="15" t="s">
        <v>127</v>
      </c>
      <c r="F28" s="16"/>
      <c r="G28" s="17">
        <f>G29</f>
        <v>824619.2</v>
      </c>
      <c r="H28" s="72"/>
      <c r="I28" s="87"/>
    </row>
    <row r="29" spans="1:12" ht="37.5" x14ac:dyDescent="0.3">
      <c r="A29" s="19" t="s">
        <v>64</v>
      </c>
      <c r="B29" s="15">
        <v>395</v>
      </c>
      <c r="C29" s="16" t="s">
        <v>8</v>
      </c>
      <c r="D29" s="16" t="s">
        <v>8</v>
      </c>
      <c r="E29" s="15" t="s">
        <v>127</v>
      </c>
      <c r="F29" s="16" t="s">
        <v>23</v>
      </c>
      <c r="G29" s="17">
        <v>824619.2</v>
      </c>
      <c r="H29" s="72"/>
    </row>
    <row r="30" spans="1:12" ht="75" x14ac:dyDescent="0.3">
      <c r="A30" s="19" t="s">
        <v>131</v>
      </c>
      <c r="B30" s="15">
        <v>395</v>
      </c>
      <c r="C30" s="16" t="s">
        <v>8</v>
      </c>
      <c r="D30" s="16" t="s">
        <v>8</v>
      </c>
      <c r="E30" s="15" t="s">
        <v>132</v>
      </c>
      <c r="F30" s="16"/>
      <c r="G30" s="17">
        <f>G31</f>
        <v>530308</v>
      </c>
      <c r="H30" s="72"/>
    </row>
    <row r="31" spans="1:12" ht="69.75" customHeight="1" x14ac:dyDescent="0.3">
      <c r="A31" s="19" t="s">
        <v>136</v>
      </c>
      <c r="B31" s="15">
        <v>395</v>
      </c>
      <c r="C31" s="16" t="s">
        <v>8</v>
      </c>
      <c r="D31" s="16" t="s">
        <v>8</v>
      </c>
      <c r="E31" s="15" t="s">
        <v>133</v>
      </c>
      <c r="F31" s="16"/>
      <c r="G31" s="17">
        <f>G32</f>
        <v>530308</v>
      </c>
      <c r="H31" s="72"/>
    </row>
    <row r="32" spans="1:12" ht="112.5" customHeight="1" x14ac:dyDescent="0.3">
      <c r="A32" s="108" t="s">
        <v>89</v>
      </c>
      <c r="B32" s="15">
        <v>395</v>
      </c>
      <c r="C32" s="16" t="s">
        <v>8</v>
      </c>
      <c r="D32" s="16" t="s">
        <v>8</v>
      </c>
      <c r="E32" s="15" t="s">
        <v>128</v>
      </c>
      <c r="F32" s="16"/>
      <c r="G32" s="17">
        <f>G33</f>
        <v>530308</v>
      </c>
      <c r="H32" s="72"/>
    </row>
    <row r="33" spans="1:11" ht="37.5" x14ac:dyDescent="0.3">
      <c r="A33" s="19" t="s">
        <v>64</v>
      </c>
      <c r="B33" s="15">
        <v>395</v>
      </c>
      <c r="C33" s="16" t="s">
        <v>8</v>
      </c>
      <c r="D33" s="16" t="s">
        <v>8</v>
      </c>
      <c r="E33" s="15" t="s">
        <v>128</v>
      </c>
      <c r="F33" s="16" t="s">
        <v>23</v>
      </c>
      <c r="G33" s="17">
        <f>приложение4!D24</f>
        <v>530308</v>
      </c>
      <c r="H33" s="72"/>
      <c r="I33" s="100"/>
    </row>
    <row r="34" spans="1:11" x14ac:dyDescent="0.3">
      <c r="E34" s="109"/>
      <c r="F34" s="109"/>
      <c r="G34" s="110"/>
      <c r="I34" s="100"/>
      <c r="J34" s="87"/>
      <c r="K34" s="87"/>
    </row>
    <row r="35" spans="1:11" x14ac:dyDescent="0.3">
      <c r="E35" s="110"/>
      <c r="F35" s="109"/>
      <c r="G35" s="110"/>
      <c r="J35" s="87"/>
      <c r="K35" s="87"/>
    </row>
    <row r="36" spans="1:11" x14ac:dyDescent="0.3">
      <c r="A36" s="136" t="s">
        <v>168</v>
      </c>
      <c r="B36" s="136"/>
      <c r="C36" s="136"/>
      <c r="D36" s="136"/>
      <c r="E36" s="136"/>
      <c r="F36" s="136"/>
      <c r="G36" s="136"/>
    </row>
    <row r="37" spans="1:11" x14ac:dyDescent="0.3">
      <c r="E37" s="109"/>
      <c r="F37" s="109"/>
      <c r="G37" s="110"/>
    </row>
    <row r="38" spans="1:11" x14ac:dyDescent="0.3">
      <c r="E38" s="109"/>
      <c r="F38" s="109"/>
      <c r="G38" s="110"/>
    </row>
    <row r="39" spans="1:11" x14ac:dyDescent="0.3">
      <c r="E39" s="109"/>
      <c r="F39" s="109"/>
      <c r="G39" s="110"/>
    </row>
    <row r="40" spans="1:11" x14ac:dyDescent="0.3">
      <c r="E40" s="109"/>
      <c r="F40" s="109"/>
      <c r="G40" s="111"/>
      <c r="I40" s="87"/>
      <c r="J40" s="87"/>
    </row>
    <row r="41" spans="1:11" x14ac:dyDescent="0.3">
      <c r="G41" s="87"/>
    </row>
    <row r="42" spans="1:11" x14ac:dyDescent="0.3">
      <c r="A42" s="87"/>
      <c r="H42" s="87"/>
      <c r="J42" s="87"/>
    </row>
    <row r="43" spans="1:11" x14ac:dyDescent="0.3">
      <c r="H43" s="87"/>
      <c r="J43" s="87"/>
    </row>
    <row r="44" spans="1:11" x14ac:dyDescent="0.3">
      <c r="H44" s="112"/>
      <c r="I44" s="100"/>
    </row>
    <row r="45" spans="1:11" ht="147.75" customHeight="1" x14ac:dyDescent="0.3">
      <c r="E45" s="135"/>
      <c r="F45" s="135"/>
      <c r="G45" s="135"/>
      <c r="H45" s="30"/>
      <c r="I45" s="58"/>
      <c r="J45" s="58"/>
    </row>
    <row r="47" spans="1:11" ht="96.75" customHeight="1" x14ac:dyDescent="0.3">
      <c r="E47" s="135"/>
      <c r="F47" s="135"/>
      <c r="G47" s="135"/>
      <c r="J47" s="106"/>
    </row>
  </sheetData>
  <mergeCells count="9">
    <mergeCell ref="E45:G45"/>
    <mergeCell ref="E47:G47"/>
    <mergeCell ref="B1:G1"/>
    <mergeCell ref="A4:G4"/>
    <mergeCell ref="A6:A7"/>
    <mergeCell ref="B6:F6"/>
    <mergeCell ref="G6:G7"/>
    <mergeCell ref="B2:G2"/>
    <mergeCell ref="A36:G36"/>
  </mergeCells>
  <phoneticPr fontId="3" type="noConversion"/>
  <printOptions horizontalCentered="1"/>
  <pageMargins left="0.98425196850393704" right="0.59055118110236227" top="0.78740157480314965" bottom="0.78740157480314965" header="0" footer="0"/>
  <pageSetup paperSize="9" scale="80" fitToHeight="2" orientation="portrait" horizontalDpi="4294967294" verticalDpi="4294967294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BreakPreview" topLeftCell="A30" zoomScale="60" workbookViewId="0">
      <selection activeCell="G38" sqref="G38"/>
    </sheetView>
  </sheetViews>
  <sheetFormatPr defaultColWidth="9.140625" defaultRowHeight="18.75" x14ac:dyDescent="0.3"/>
  <cols>
    <col min="1" max="1" width="39.42578125" style="1" customWidth="1"/>
    <col min="2" max="2" width="7.7109375" style="1" customWidth="1"/>
    <col min="3" max="3" width="6.5703125" style="1" customWidth="1"/>
    <col min="4" max="4" width="6.7109375" style="1" customWidth="1"/>
    <col min="5" max="5" width="17.28515625" style="1" customWidth="1"/>
    <col min="6" max="6" width="7.28515625" style="1" customWidth="1"/>
    <col min="7" max="7" width="18.5703125" style="1" customWidth="1"/>
    <col min="8" max="8" width="18.85546875" style="1" customWidth="1"/>
    <col min="9" max="9" width="9.140625" style="1"/>
    <col min="10" max="10" width="18.42578125" style="1" bestFit="1" customWidth="1"/>
    <col min="11" max="11" width="18.5703125" style="1" customWidth="1"/>
    <col min="12" max="16384" width="9.140625" style="1"/>
  </cols>
  <sheetData>
    <row r="1" spans="1:12" ht="20.25" customHeight="1" x14ac:dyDescent="0.3">
      <c r="B1" s="136" t="s">
        <v>77</v>
      </c>
      <c r="C1" s="136"/>
      <c r="D1" s="136"/>
      <c r="E1" s="136"/>
      <c r="F1" s="136"/>
      <c r="G1" s="136"/>
      <c r="H1" s="136"/>
    </row>
    <row r="2" spans="1:12" ht="61.15" customHeight="1" x14ac:dyDescent="0.3">
      <c r="B2" s="125" t="s">
        <v>169</v>
      </c>
      <c r="C2" s="125"/>
      <c r="D2" s="125"/>
      <c r="E2" s="125"/>
      <c r="F2" s="125"/>
      <c r="G2" s="125"/>
      <c r="H2" s="125"/>
    </row>
    <row r="3" spans="1:12" ht="12.75" customHeight="1" x14ac:dyDescent="0.3"/>
    <row r="4" spans="1:12" ht="78.75" customHeight="1" x14ac:dyDescent="0.3">
      <c r="A4" s="137" t="s">
        <v>145</v>
      </c>
      <c r="B4" s="137"/>
      <c r="C4" s="137"/>
      <c r="D4" s="137"/>
      <c r="E4" s="137"/>
      <c r="F4" s="137"/>
      <c r="G4" s="137"/>
      <c r="H4" s="137"/>
    </row>
    <row r="5" spans="1:12" ht="24.75" customHeight="1" x14ac:dyDescent="0.3">
      <c r="H5" s="14" t="s">
        <v>61</v>
      </c>
    </row>
    <row r="6" spans="1:12" ht="27" customHeight="1" x14ac:dyDescent="0.3">
      <c r="A6" s="140" t="s">
        <v>0</v>
      </c>
      <c r="B6" s="141" t="s">
        <v>62</v>
      </c>
      <c r="C6" s="141"/>
      <c r="D6" s="141"/>
      <c r="E6" s="141"/>
      <c r="F6" s="141"/>
      <c r="G6" s="141" t="s">
        <v>17</v>
      </c>
      <c r="H6" s="141"/>
    </row>
    <row r="7" spans="1:12" ht="25.5" customHeight="1" x14ac:dyDescent="0.3">
      <c r="A7" s="140"/>
      <c r="B7" s="96" t="s">
        <v>2</v>
      </c>
      <c r="C7" s="96" t="s">
        <v>3</v>
      </c>
      <c r="D7" s="96" t="s">
        <v>4</v>
      </c>
      <c r="E7" s="96" t="s">
        <v>5</v>
      </c>
      <c r="F7" s="96" t="s">
        <v>6</v>
      </c>
      <c r="G7" s="93" t="s">
        <v>107</v>
      </c>
      <c r="H7" s="93" t="s">
        <v>143</v>
      </c>
    </row>
    <row r="8" spans="1:12" ht="61.5" customHeight="1" x14ac:dyDescent="0.3">
      <c r="A8" s="22" t="s">
        <v>63</v>
      </c>
      <c r="B8" s="21">
        <v>395</v>
      </c>
      <c r="C8" s="21"/>
      <c r="D8" s="21"/>
      <c r="E8" s="21"/>
      <c r="F8" s="21"/>
      <c r="G8" s="4">
        <f>G9+G18</f>
        <v>38476036.299999997</v>
      </c>
      <c r="H8" s="4">
        <f>H9+H18</f>
        <v>40896766.600000001</v>
      </c>
      <c r="J8" s="86"/>
      <c r="K8" s="86"/>
      <c r="L8" s="86"/>
    </row>
    <row r="9" spans="1:12" s="18" customFormat="1" ht="31.5" customHeight="1" x14ac:dyDescent="0.3">
      <c r="A9" s="19" t="s">
        <v>22</v>
      </c>
      <c r="B9" s="15">
        <v>395</v>
      </c>
      <c r="C9" s="16" t="s">
        <v>7</v>
      </c>
      <c r="D9" s="16" t="s">
        <v>12</v>
      </c>
      <c r="E9" s="15"/>
      <c r="F9" s="16"/>
      <c r="G9" s="17">
        <f>G10</f>
        <v>231013.1</v>
      </c>
      <c r="H9" s="17">
        <f>H10</f>
        <v>231013.1</v>
      </c>
    </row>
    <row r="10" spans="1:12" s="18" customFormat="1" ht="54" customHeight="1" x14ac:dyDescent="0.3">
      <c r="A10" s="57" t="s">
        <v>78</v>
      </c>
      <c r="B10" s="15">
        <v>395</v>
      </c>
      <c r="C10" s="16" t="s">
        <v>7</v>
      </c>
      <c r="D10" s="16" t="s">
        <v>14</v>
      </c>
      <c r="E10" s="15"/>
      <c r="F10" s="16"/>
      <c r="G10" s="17">
        <f>G14</f>
        <v>231013.1</v>
      </c>
      <c r="H10" s="17">
        <f>H14</f>
        <v>231013.1</v>
      </c>
      <c r="J10" s="87"/>
      <c r="K10" s="87"/>
    </row>
    <row r="11" spans="1:12" s="18" customFormat="1" ht="54" customHeight="1" x14ac:dyDescent="0.3">
      <c r="A11" s="57" t="s">
        <v>120</v>
      </c>
      <c r="B11" s="15">
        <v>395</v>
      </c>
      <c r="C11" s="16" t="s">
        <v>7</v>
      </c>
      <c r="D11" s="16" t="s">
        <v>14</v>
      </c>
      <c r="E11" s="15" t="s">
        <v>121</v>
      </c>
      <c r="F11" s="16"/>
      <c r="G11" s="17">
        <f t="shared" ref="G11:H13" si="0">G12</f>
        <v>231013.1</v>
      </c>
      <c r="H11" s="17">
        <f t="shared" si="0"/>
        <v>231013.1</v>
      </c>
    </row>
    <row r="12" spans="1:12" s="18" customFormat="1" ht="54" customHeight="1" x14ac:dyDescent="0.3">
      <c r="A12" s="42" t="s">
        <v>124</v>
      </c>
      <c r="B12" s="15">
        <v>395</v>
      </c>
      <c r="C12" s="16" t="s">
        <v>7</v>
      </c>
      <c r="D12" s="16" t="s">
        <v>14</v>
      </c>
      <c r="E12" s="15" t="s">
        <v>129</v>
      </c>
      <c r="F12" s="16"/>
      <c r="G12" s="17">
        <f t="shared" si="0"/>
        <v>231013.1</v>
      </c>
      <c r="H12" s="17">
        <f t="shared" si="0"/>
        <v>231013.1</v>
      </c>
    </row>
    <row r="13" spans="1:12" s="18" customFormat="1" ht="112.5" x14ac:dyDescent="0.3">
      <c r="A13" s="42" t="s">
        <v>130</v>
      </c>
      <c r="B13" s="15">
        <v>395</v>
      </c>
      <c r="C13" s="16" t="s">
        <v>7</v>
      </c>
      <c r="D13" s="16" t="s">
        <v>14</v>
      </c>
      <c r="E13" s="15" t="s">
        <v>122</v>
      </c>
      <c r="F13" s="16"/>
      <c r="G13" s="17">
        <f t="shared" si="0"/>
        <v>231013.1</v>
      </c>
      <c r="H13" s="17">
        <f t="shared" si="0"/>
        <v>231013.1</v>
      </c>
    </row>
    <row r="14" spans="1:12" s="18" customFormat="1" ht="98.25" customHeight="1" x14ac:dyDescent="0.3">
      <c r="A14" s="42" t="s">
        <v>68</v>
      </c>
      <c r="B14" s="15">
        <v>395</v>
      </c>
      <c r="C14" s="16" t="s">
        <v>7</v>
      </c>
      <c r="D14" s="16" t="s">
        <v>14</v>
      </c>
      <c r="E14" s="15" t="s">
        <v>123</v>
      </c>
      <c r="F14" s="16"/>
      <c r="G14" s="17">
        <f>G15+G16+G17</f>
        <v>231013.1</v>
      </c>
      <c r="H14" s="17">
        <f>H15+H16+H17</f>
        <v>231013.1</v>
      </c>
    </row>
    <row r="15" spans="1:12" s="18" customFormat="1" ht="60" customHeight="1" x14ac:dyDescent="0.3">
      <c r="A15" s="37" t="s">
        <v>20</v>
      </c>
      <c r="B15" s="38">
        <v>395</v>
      </c>
      <c r="C15" s="39" t="s">
        <v>7</v>
      </c>
      <c r="D15" s="39" t="s">
        <v>14</v>
      </c>
      <c r="E15" s="15" t="s">
        <v>123</v>
      </c>
      <c r="F15" s="39" t="s">
        <v>134</v>
      </c>
      <c r="G15" s="56">
        <f>приложение6!G15</f>
        <v>168066.4</v>
      </c>
      <c r="H15" s="56">
        <f>G15</f>
        <v>168066.4</v>
      </c>
    </row>
    <row r="16" spans="1:12" s="18" customFormat="1" ht="47.25" customHeight="1" x14ac:dyDescent="0.3">
      <c r="A16" s="37" t="s">
        <v>24</v>
      </c>
      <c r="B16" s="38">
        <v>395</v>
      </c>
      <c r="C16" s="39" t="s">
        <v>7</v>
      </c>
      <c r="D16" s="39" t="s">
        <v>14</v>
      </c>
      <c r="E16" s="15" t="s">
        <v>123</v>
      </c>
      <c r="F16" s="39" t="s">
        <v>18</v>
      </c>
      <c r="G16" s="56">
        <f>приложение6!G16</f>
        <v>62043.5</v>
      </c>
      <c r="H16" s="56">
        <f>G16</f>
        <v>62043.5</v>
      </c>
    </row>
    <row r="17" spans="1:11" s="18" customFormat="1" ht="44.25" customHeight="1" x14ac:dyDescent="0.3">
      <c r="A17" s="40" t="s">
        <v>19</v>
      </c>
      <c r="B17" s="38">
        <v>395</v>
      </c>
      <c r="C17" s="39" t="s">
        <v>7</v>
      </c>
      <c r="D17" s="39" t="s">
        <v>14</v>
      </c>
      <c r="E17" s="15" t="s">
        <v>123</v>
      </c>
      <c r="F17" s="16" t="s">
        <v>135</v>
      </c>
      <c r="G17" s="56">
        <f>приложение6!G17</f>
        <v>903.2</v>
      </c>
      <c r="H17" s="56">
        <f>G17</f>
        <v>903.2</v>
      </c>
    </row>
    <row r="18" spans="1:11" s="18" customFormat="1" ht="22.5" customHeight="1" x14ac:dyDescent="0.3">
      <c r="A18" s="19" t="s">
        <v>15</v>
      </c>
      <c r="B18" s="15">
        <v>395</v>
      </c>
      <c r="C18" s="16" t="s">
        <v>8</v>
      </c>
      <c r="D18" s="16" t="s">
        <v>12</v>
      </c>
      <c r="E18" s="15"/>
      <c r="F18" s="16"/>
      <c r="G18" s="17">
        <f>G19</f>
        <v>38245023.199999996</v>
      </c>
      <c r="H18" s="17">
        <f>H19</f>
        <v>40665753.5</v>
      </c>
    </row>
    <row r="19" spans="1:11" s="18" customFormat="1" ht="44.25" customHeight="1" x14ac:dyDescent="0.3">
      <c r="A19" s="19" t="s">
        <v>16</v>
      </c>
      <c r="B19" s="15">
        <v>395</v>
      </c>
      <c r="C19" s="16" t="s">
        <v>8</v>
      </c>
      <c r="D19" s="16" t="s">
        <v>8</v>
      </c>
      <c r="E19" s="15"/>
      <c r="F19" s="16"/>
      <c r="G19" s="41">
        <f>G23+G34+G28+G32+G26</f>
        <v>38245023.199999996</v>
      </c>
      <c r="H19" s="41">
        <f>H23+H34+H28+H32+H26</f>
        <v>40665753.5</v>
      </c>
    </row>
    <row r="20" spans="1:11" s="18" customFormat="1" ht="63.75" customHeight="1" x14ac:dyDescent="0.3">
      <c r="A20" s="57" t="s">
        <v>120</v>
      </c>
      <c r="B20" s="15">
        <v>395</v>
      </c>
      <c r="C20" s="16" t="s">
        <v>8</v>
      </c>
      <c r="D20" s="16" t="s">
        <v>8</v>
      </c>
      <c r="E20" s="15" t="s">
        <v>121</v>
      </c>
      <c r="F20" s="16"/>
      <c r="G20" s="41">
        <f>G21+G30</f>
        <v>38245023.199999996</v>
      </c>
      <c r="H20" s="41">
        <f>H21+H30</f>
        <v>40665753.5</v>
      </c>
    </row>
    <row r="21" spans="1:11" s="18" customFormat="1" ht="63.75" customHeight="1" x14ac:dyDescent="0.3">
      <c r="A21" s="42" t="s">
        <v>124</v>
      </c>
      <c r="B21" s="15">
        <v>395</v>
      </c>
      <c r="C21" s="16" t="s">
        <v>8</v>
      </c>
      <c r="D21" s="16" t="s">
        <v>8</v>
      </c>
      <c r="E21" s="15" t="s">
        <v>129</v>
      </c>
      <c r="F21" s="16"/>
      <c r="G21" s="41">
        <f>G22</f>
        <v>37694534.199999996</v>
      </c>
      <c r="H21" s="41">
        <f>H22</f>
        <v>40093270.5</v>
      </c>
    </row>
    <row r="22" spans="1:11" s="18" customFormat="1" ht="112.5" x14ac:dyDescent="0.3">
      <c r="A22" s="42" t="s">
        <v>130</v>
      </c>
      <c r="B22" s="15">
        <v>395</v>
      </c>
      <c r="C22" s="16" t="s">
        <v>7</v>
      </c>
      <c r="D22" s="16" t="s">
        <v>14</v>
      </c>
      <c r="E22" s="15" t="s">
        <v>122</v>
      </c>
      <c r="F22" s="16"/>
      <c r="G22" s="41">
        <f>G23+G26+G28</f>
        <v>37694534.199999996</v>
      </c>
      <c r="H22" s="41">
        <f>H23+H26+H28</f>
        <v>40093270.5</v>
      </c>
    </row>
    <row r="23" spans="1:11" s="18" customFormat="1" ht="99.75" customHeight="1" x14ac:dyDescent="0.3">
      <c r="A23" s="42" t="s">
        <v>68</v>
      </c>
      <c r="B23" s="15">
        <v>395</v>
      </c>
      <c r="C23" s="16" t="s">
        <v>8</v>
      </c>
      <c r="D23" s="16" t="s">
        <v>8</v>
      </c>
      <c r="E23" s="15" t="s">
        <v>123</v>
      </c>
      <c r="F23" s="16"/>
      <c r="G23" s="17">
        <f>G24+G25</f>
        <v>36274279.799999997</v>
      </c>
      <c r="H23" s="17">
        <f>H24+H25</f>
        <v>38673016.100000001</v>
      </c>
    </row>
    <row r="24" spans="1:11" s="18" customFormat="1" ht="39" customHeight="1" x14ac:dyDescent="0.3">
      <c r="A24" s="19" t="s">
        <v>64</v>
      </c>
      <c r="B24" s="15">
        <v>395</v>
      </c>
      <c r="C24" s="16" t="s">
        <v>8</v>
      </c>
      <c r="D24" s="16" t="s">
        <v>8</v>
      </c>
      <c r="E24" s="15" t="s">
        <v>123</v>
      </c>
      <c r="F24" s="16" t="s">
        <v>23</v>
      </c>
      <c r="G24" s="17">
        <f>'приложение5 '!D11+'приложение5 '!D22-приложение7!G14-приложение7!G25</f>
        <v>35674279.799999997</v>
      </c>
      <c r="H24" s="17">
        <f>'приложение5 '!E11+'приложение5 '!E22-приложение7!H14-приложение7!H25</f>
        <v>38073016.100000001</v>
      </c>
    </row>
    <row r="25" spans="1:11" s="18" customFormat="1" x14ac:dyDescent="0.3">
      <c r="A25" s="19" t="s">
        <v>27</v>
      </c>
      <c r="B25" s="15">
        <v>395</v>
      </c>
      <c r="C25" s="16" t="s">
        <v>8</v>
      </c>
      <c r="D25" s="16" t="s">
        <v>8</v>
      </c>
      <c r="E25" s="15" t="s">
        <v>123</v>
      </c>
      <c r="F25" s="16" t="s">
        <v>26</v>
      </c>
      <c r="G25" s="17">
        <v>600000</v>
      </c>
      <c r="H25" s="17">
        <f>G25</f>
        <v>600000</v>
      </c>
    </row>
    <row r="26" spans="1:11" s="18" customFormat="1" ht="112.5" x14ac:dyDescent="0.3">
      <c r="A26" s="19" t="s">
        <v>90</v>
      </c>
      <c r="B26" s="15">
        <v>395</v>
      </c>
      <c r="C26" s="16" t="s">
        <v>8</v>
      </c>
      <c r="D26" s="16" t="s">
        <v>8</v>
      </c>
      <c r="E26" s="15" t="s">
        <v>125</v>
      </c>
      <c r="F26" s="16"/>
      <c r="G26" s="17">
        <f>G27</f>
        <v>160000</v>
      </c>
      <c r="H26" s="17">
        <f>H27</f>
        <v>160000</v>
      </c>
    </row>
    <row r="27" spans="1:11" s="18" customFormat="1" ht="37.5" x14ac:dyDescent="0.3">
      <c r="A27" s="19" t="s">
        <v>64</v>
      </c>
      <c r="B27" s="15">
        <v>395</v>
      </c>
      <c r="C27" s="16" t="s">
        <v>8</v>
      </c>
      <c r="D27" s="16" t="s">
        <v>8</v>
      </c>
      <c r="E27" s="15" t="s">
        <v>125</v>
      </c>
      <c r="F27" s="16" t="s">
        <v>23</v>
      </c>
      <c r="G27" s="17">
        <f>'приложение5 '!D24</f>
        <v>160000</v>
      </c>
      <c r="H27" s="17">
        <f>'приложение5 '!E24</f>
        <v>160000</v>
      </c>
    </row>
    <row r="28" spans="1:11" ht="131.25" x14ac:dyDescent="0.3">
      <c r="A28" s="40" t="s">
        <v>82</v>
      </c>
      <c r="B28" s="21">
        <v>395</v>
      </c>
      <c r="C28" s="43" t="s">
        <v>8</v>
      </c>
      <c r="D28" s="43" t="s">
        <v>8</v>
      </c>
      <c r="E28" s="15" t="s">
        <v>127</v>
      </c>
      <c r="F28" s="43"/>
      <c r="G28" s="3">
        <f>G29</f>
        <v>1260254.3999999999</v>
      </c>
      <c r="H28" s="3">
        <f>H29</f>
        <v>1260254.3999999999</v>
      </c>
    </row>
    <row r="29" spans="1:11" ht="37.5" x14ac:dyDescent="0.3">
      <c r="A29" s="19" t="s">
        <v>64</v>
      </c>
      <c r="B29" s="21">
        <v>395</v>
      </c>
      <c r="C29" s="43" t="s">
        <v>8</v>
      </c>
      <c r="D29" s="43" t="s">
        <v>8</v>
      </c>
      <c r="E29" s="15" t="s">
        <v>127</v>
      </c>
      <c r="F29" s="43" t="s">
        <v>23</v>
      </c>
      <c r="G29" s="3">
        <f>'приложение5 '!D20</f>
        <v>1260254.3999999999</v>
      </c>
      <c r="H29" s="3">
        <f>'приложение5 '!E20</f>
        <v>1260254.3999999999</v>
      </c>
      <c r="J29" s="2"/>
      <c r="K29" s="2"/>
    </row>
    <row r="30" spans="1:11" ht="75" x14ac:dyDescent="0.3">
      <c r="A30" s="19" t="s">
        <v>131</v>
      </c>
      <c r="B30" s="21">
        <v>395</v>
      </c>
      <c r="C30" s="43" t="s">
        <v>8</v>
      </c>
      <c r="D30" s="43" t="s">
        <v>8</v>
      </c>
      <c r="E30" s="15" t="s">
        <v>132</v>
      </c>
      <c r="F30" s="43"/>
      <c r="G30" s="3">
        <f t="shared" ref="G30:H32" si="1">G31</f>
        <v>550489</v>
      </c>
      <c r="H30" s="3">
        <f t="shared" si="1"/>
        <v>572483</v>
      </c>
    </row>
    <row r="31" spans="1:11" ht="56.25" x14ac:dyDescent="0.3">
      <c r="A31" s="19" t="s">
        <v>136</v>
      </c>
      <c r="B31" s="21">
        <v>395</v>
      </c>
      <c r="C31" s="43" t="s">
        <v>8</v>
      </c>
      <c r="D31" s="43" t="s">
        <v>8</v>
      </c>
      <c r="E31" s="15" t="s">
        <v>133</v>
      </c>
      <c r="F31" s="43"/>
      <c r="G31" s="3">
        <f t="shared" si="1"/>
        <v>550489</v>
      </c>
      <c r="H31" s="3">
        <f t="shared" si="1"/>
        <v>572483</v>
      </c>
    </row>
    <row r="32" spans="1:11" ht="131.25" x14ac:dyDescent="0.3">
      <c r="A32" s="61" t="s">
        <v>89</v>
      </c>
      <c r="B32" s="21">
        <v>396</v>
      </c>
      <c r="C32" s="43" t="s">
        <v>8</v>
      </c>
      <c r="D32" s="43" t="s">
        <v>8</v>
      </c>
      <c r="E32" s="15" t="s">
        <v>128</v>
      </c>
      <c r="F32" s="43"/>
      <c r="G32" s="3">
        <f t="shared" si="1"/>
        <v>550489</v>
      </c>
      <c r="H32" s="3">
        <f t="shared" si="1"/>
        <v>572483</v>
      </c>
    </row>
    <row r="33" spans="1:8" ht="37.5" x14ac:dyDescent="0.3">
      <c r="A33" s="19" t="s">
        <v>64</v>
      </c>
      <c r="B33" s="21">
        <v>395</v>
      </c>
      <c r="C33" s="43" t="s">
        <v>8</v>
      </c>
      <c r="D33" s="43" t="s">
        <v>8</v>
      </c>
      <c r="E33" s="15" t="s">
        <v>128</v>
      </c>
      <c r="F33" s="43" t="s">
        <v>23</v>
      </c>
      <c r="G33" s="3">
        <f>'приложение5 '!D21</f>
        <v>550489</v>
      </c>
      <c r="H33" s="3">
        <f>'приложение5 '!E21</f>
        <v>572483</v>
      </c>
    </row>
    <row r="34" spans="1:8" ht="75" hidden="1" x14ac:dyDescent="0.3">
      <c r="A34" s="40" t="s">
        <v>80</v>
      </c>
      <c r="B34" s="21">
        <v>395</v>
      </c>
      <c r="C34" s="43" t="s">
        <v>8</v>
      </c>
      <c r="D34" s="43" t="s">
        <v>8</v>
      </c>
      <c r="E34" s="15" t="s">
        <v>81</v>
      </c>
      <c r="F34" s="43"/>
      <c r="G34" s="59"/>
      <c r="H34" s="60"/>
    </row>
    <row r="35" spans="1:8" ht="37.5" hidden="1" x14ac:dyDescent="0.3">
      <c r="A35" s="40" t="s">
        <v>65</v>
      </c>
      <c r="B35" s="21">
        <v>395</v>
      </c>
      <c r="C35" s="43" t="s">
        <v>8</v>
      </c>
      <c r="D35" s="43" t="s">
        <v>8</v>
      </c>
      <c r="E35" s="15" t="s">
        <v>81</v>
      </c>
      <c r="F35" s="43" t="s">
        <v>66</v>
      </c>
      <c r="G35" s="59"/>
      <c r="H35" s="60"/>
    </row>
    <row r="36" spans="1:8" x14ac:dyDescent="0.3">
      <c r="G36" s="2"/>
    </row>
    <row r="37" spans="1:8" x14ac:dyDescent="0.3">
      <c r="G37" s="2"/>
    </row>
    <row r="38" spans="1:8" x14ac:dyDescent="0.3">
      <c r="G38" s="2"/>
    </row>
    <row r="39" spans="1:8" x14ac:dyDescent="0.3">
      <c r="A39" s="126" t="s">
        <v>170</v>
      </c>
      <c r="B39" s="126"/>
      <c r="C39" s="126"/>
      <c r="D39" s="126"/>
      <c r="E39" s="126"/>
      <c r="F39" s="126"/>
      <c r="G39" s="126"/>
      <c r="H39" s="126"/>
    </row>
  </sheetData>
  <mergeCells count="7">
    <mergeCell ref="A39:H39"/>
    <mergeCell ref="A6:A7"/>
    <mergeCell ref="B6:F6"/>
    <mergeCell ref="G6:H6"/>
    <mergeCell ref="B1:H1"/>
    <mergeCell ref="B2:H2"/>
    <mergeCell ref="A4:H4"/>
  </mergeCells>
  <phoneticPr fontId="10" type="noConversion"/>
  <printOptions horizontalCentered="1"/>
  <pageMargins left="0.98425196850393704" right="0.59055118110236227" top="0.78740157480314965" bottom="0.78740157480314965" header="0" footer="0"/>
  <pageSetup paperSize="9" scale="70" orientation="portrait" horizontalDpi="4294967294" verticalDpi="4294967294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60" workbookViewId="0">
      <selection activeCell="F4" sqref="F4"/>
    </sheetView>
  </sheetViews>
  <sheetFormatPr defaultColWidth="9.140625" defaultRowHeight="18.75" x14ac:dyDescent="0.3"/>
  <cols>
    <col min="1" max="1" width="62.28515625" style="18" customWidth="1"/>
    <col min="2" max="2" width="17.42578125" style="18" customWidth="1"/>
    <col min="3" max="3" width="21.140625" style="18" customWidth="1"/>
    <col min="4" max="4" width="19" style="18" bestFit="1" customWidth="1"/>
    <col min="5" max="5" width="19.85546875" style="18" customWidth="1"/>
    <col min="6" max="16384" width="9.140625" style="18"/>
  </cols>
  <sheetData>
    <row r="1" spans="1:10" ht="21.75" customHeight="1" x14ac:dyDescent="0.3">
      <c r="B1" s="123" t="s">
        <v>108</v>
      </c>
      <c r="C1" s="123"/>
      <c r="D1" s="123"/>
    </row>
    <row r="2" spans="1:10" ht="93" customHeight="1" x14ac:dyDescent="0.3">
      <c r="B2" s="125" t="s">
        <v>171</v>
      </c>
      <c r="C2" s="125"/>
      <c r="D2" s="125"/>
      <c r="E2" s="30"/>
      <c r="F2" s="30"/>
      <c r="G2" s="30"/>
      <c r="H2" s="30"/>
    </row>
    <row r="3" spans="1:10" ht="11.25" customHeight="1" x14ac:dyDescent="0.3">
      <c r="A3" s="136"/>
      <c r="B3" s="136"/>
    </row>
    <row r="4" spans="1:10" ht="78" customHeight="1" x14ac:dyDescent="0.3">
      <c r="A4" s="137" t="s">
        <v>172</v>
      </c>
      <c r="B4" s="137"/>
      <c r="C4" s="137"/>
      <c r="D4" s="137"/>
    </row>
    <row r="5" spans="1:10" ht="21" customHeight="1" x14ac:dyDescent="0.3">
      <c r="A5" s="98"/>
      <c r="C5" s="6"/>
      <c r="D5" s="7" t="s">
        <v>21</v>
      </c>
    </row>
    <row r="6" spans="1:10" s="113" customFormat="1" ht="21" customHeight="1" x14ac:dyDescent="0.3">
      <c r="A6" s="139" t="s">
        <v>67</v>
      </c>
      <c r="B6" s="139" t="s">
        <v>17</v>
      </c>
      <c r="C6" s="139"/>
      <c r="D6" s="139"/>
    </row>
    <row r="7" spans="1:10" s="113" customFormat="1" ht="21" customHeight="1" x14ac:dyDescent="0.3">
      <c r="A7" s="139"/>
      <c r="B7" s="114" t="s">
        <v>83</v>
      </c>
      <c r="C7" s="114" t="s">
        <v>107</v>
      </c>
      <c r="D7" s="114" t="s">
        <v>143</v>
      </c>
    </row>
    <row r="8" spans="1:10" s="113" customFormat="1" ht="60" customHeight="1" x14ac:dyDescent="0.3">
      <c r="A8" s="115" t="s">
        <v>101</v>
      </c>
      <c r="B8" s="104">
        <f>B10+B12+B15</f>
        <v>35434122.400000006</v>
      </c>
      <c r="C8" s="104">
        <f>C10+C12+C15</f>
        <v>38467466.299999997</v>
      </c>
      <c r="D8" s="104">
        <f>D10+D12+D15</f>
        <v>40888196.600000001</v>
      </c>
      <c r="E8" s="116"/>
    </row>
    <row r="9" spans="1:10" ht="24" customHeight="1" x14ac:dyDescent="0.3">
      <c r="A9" s="57" t="s">
        <v>1</v>
      </c>
      <c r="B9" s="117"/>
      <c r="C9" s="118"/>
      <c r="D9" s="118"/>
    </row>
    <row r="10" spans="1:10" ht="42" customHeight="1" x14ac:dyDescent="0.3">
      <c r="A10" s="57" t="s">
        <v>84</v>
      </c>
      <c r="B10" s="17">
        <f>B11</f>
        <v>33919195.200000003</v>
      </c>
      <c r="C10" s="17">
        <f>C11</f>
        <v>36496722.899999999</v>
      </c>
      <c r="D10" s="17">
        <f>D11</f>
        <v>38895459.200000003</v>
      </c>
    </row>
    <row r="11" spans="1:10" ht="103.5" customHeight="1" x14ac:dyDescent="0.3">
      <c r="A11" s="23" t="s">
        <v>85</v>
      </c>
      <c r="B11" s="17">
        <f>приложение4!D25</f>
        <v>33919195.200000003</v>
      </c>
      <c r="C11" s="17">
        <f>'приложение5 '!D22</f>
        <v>36496722.899999999</v>
      </c>
      <c r="D11" s="17">
        <f>'приложение5 '!E22</f>
        <v>38895459.200000003</v>
      </c>
      <c r="E11" s="109"/>
      <c r="F11" s="109"/>
      <c r="G11" s="109"/>
      <c r="H11" s="109"/>
      <c r="I11" s="109"/>
      <c r="J11" s="109"/>
    </row>
    <row r="12" spans="1:10" ht="37.5" x14ac:dyDescent="0.3">
      <c r="A12" s="57" t="s">
        <v>86</v>
      </c>
      <c r="B12" s="17">
        <f>B13+B14</f>
        <v>1354927.2</v>
      </c>
      <c r="C12" s="17">
        <f>C13+C14</f>
        <v>1810743.4</v>
      </c>
      <c r="D12" s="17">
        <f>D13+D14</f>
        <v>1832737.4</v>
      </c>
      <c r="E12" s="109"/>
      <c r="F12" s="109"/>
      <c r="G12" s="109"/>
      <c r="H12" s="109"/>
      <c r="I12" s="109"/>
      <c r="J12" s="109"/>
    </row>
    <row r="13" spans="1:10" ht="148.9" customHeight="1" x14ac:dyDescent="0.3">
      <c r="A13" s="13" t="s">
        <v>87</v>
      </c>
      <c r="B13" s="17">
        <f>приложение4!D23</f>
        <v>824619.2</v>
      </c>
      <c r="C13" s="41">
        <f>'приложение5 '!D20</f>
        <v>1260254.3999999999</v>
      </c>
      <c r="D13" s="41">
        <f>'приложение5 '!E20</f>
        <v>1260254.3999999999</v>
      </c>
    </row>
    <row r="14" spans="1:10" ht="136.15" customHeight="1" x14ac:dyDescent="0.3">
      <c r="A14" s="13" t="s">
        <v>88</v>
      </c>
      <c r="B14" s="17">
        <f>приложение4!D24</f>
        <v>530308</v>
      </c>
      <c r="C14" s="41">
        <f>'приложение5 '!D21</f>
        <v>550489</v>
      </c>
      <c r="D14" s="41">
        <f>'приложение5 '!E21</f>
        <v>572483</v>
      </c>
    </row>
    <row r="15" spans="1:10" ht="61.9" customHeight="1" x14ac:dyDescent="0.3">
      <c r="A15" s="57" t="s">
        <v>25</v>
      </c>
      <c r="B15" s="104">
        <f>приложение4!D27</f>
        <v>160000</v>
      </c>
      <c r="C15" s="104">
        <f>'приложение5 '!D24</f>
        <v>160000</v>
      </c>
      <c r="D15" s="104">
        <f>'приложение5 '!E24</f>
        <v>160000</v>
      </c>
    </row>
    <row r="16" spans="1:10" ht="66.599999999999994" customHeight="1" x14ac:dyDescent="0.3">
      <c r="A16" s="115" t="s">
        <v>102</v>
      </c>
      <c r="B16" s="119">
        <f>B18</f>
        <v>600000</v>
      </c>
      <c r="C16" s="119">
        <f>C18</f>
        <v>600000</v>
      </c>
      <c r="D16" s="119">
        <f>D18</f>
        <v>600000</v>
      </c>
    </row>
    <row r="17" spans="1:4" x14ac:dyDescent="0.3">
      <c r="A17" s="57" t="s">
        <v>1</v>
      </c>
      <c r="B17" s="104"/>
      <c r="C17" s="104"/>
      <c r="D17" s="104"/>
    </row>
    <row r="18" spans="1:4" ht="69.75" customHeight="1" x14ac:dyDescent="0.3">
      <c r="A18" s="57" t="s">
        <v>103</v>
      </c>
      <c r="B18" s="17">
        <f>приложение6!G25</f>
        <v>600000</v>
      </c>
      <c r="C18" s="17">
        <f>приложение7!G25</f>
        <v>600000</v>
      </c>
      <c r="D18" s="17">
        <f>приложение7!H25</f>
        <v>600000</v>
      </c>
    </row>
    <row r="19" spans="1:4" ht="43.9" customHeight="1" x14ac:dyDescent="0.3">
      <c r="A19" s="142" t="s">
        <v>170</v>
      </c>
      <c r="B19" s="142"/>
      <c r="C19" s="142"/>
      <c r="D19" s="142"/>
    </row>
  </sheetData>
  <mergeCells count="7">
    <mergeCell ref="A19:D19"/>
    <mergeCell ref="A6:A7"/>
    <mergeCell ref="B6:D6"/>
    <mergeCell ref="B1:D1"/>
    <mergeCell ref="B2:D2"/>
    <mergeCell ref="A3:B3"/>
    <mergeCell ref="A4:D4"/>
  </mergeCells>
  <phoneticPr fontId="0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70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приложение 2</vt:lpstr>
      <vt:lpstr>приложение3</vt:lpstr>
      <vt:lpstr>приложение4</vt:lpstr>
      <vt:lpstr>приложение5 </vt:lpstr>
      <vt:lpstr>приложение6</vt:lpstr>
      <vt:lpstr>приложение7</vt:lpstr>
      <vt:lpstr>приложение8</vt:lpstr>
      <vt:lpstr>приложение4!Заголовки_для_печати</vt:lpstr>
      <vt:lpstr>'приложение5 '!Заголовки_для_печати</vt:lpstr>
      <vt:lpstr>приложение6!Заголовки_для_печати</vt:lpstr>
      <vt:lpstr>приложение7!Заголовки_для_печати</vt:lpstr>
      <vt:lpstr>приложение8!Заголовки_для_печати</vt:lpstr>
      <vt:lpstr>'приложение 2'!Область_печати</vt:lpstr>
      <vt:lpstr>приложение3!Область_печати</vt:lpstr>
      <vt:lpstr>приложение4!Область_печати</vt:lpstr>
      <vt:lpstr>'приложение5 '!Область_печати</vt:lpstr>
      <vt:lpstr>приложение6!Область_печати</vt:lpstr>
      <vt:lpstr>приложение7!Область_печати</vt:lpstr>
      <vt:lpstr>приложение8!Область_печати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Габышева Инна Равильевна</cp:lastModifiedBy>
  <cp:lastPrinted>2018-10-23T03:16:46Z</cp:lastPrinted>
  <dcterms:created xsi:type="dcterms:W3CDTF">1996-10-08T23:32:33Z</dcterms:created>
  <dcterms:modified xsi:type="dcterms:W3CDTF">2018-10-24T00:26:03Z</dcterms:modified>
</cp:coreProperties>
</file>