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228" yWindow="528" windowWidth="15132" windowHeight="5328" tabRatio="846" activeTab="8"/>
  </bookViews>
  <sheets>
    <sheet name="2" sheetId="37" r:id="rId1"/>
    <sheet name="3" sheetId="38" r:id="rId2"/>
    <sheet name="4" sheetId="39" r:id="rId3"/>
    <sheet name="5" sheetId="40" r:id="rId4"/>
    <sheet name="6" sheetId="41" r:id="rId5"/>
    <sheet name="7" sheetId="42" r:id="rId6"/>
    <sheet name="8" sheetId="43" r:id="rId7"/>
    <sheet name="9" sheetId="44" r:id="rId8"/>
    <sheet name="10" sheetId="45" r:id="rId9"/>
  </sheets>
  <definedNames>
    <definedName name="_xlnm.Print_Area" localSheetId="8">'10'!$A$1:$S$16</definedName>
    <definedName name="_xlnm.Print_Area" localSheetId="0">'2'!$A$1:$T$31</definedName>
    <definedName name="_xlnm.Print_Area" localSheetId="1">'3'!$A$1:$S$17</definedName>
    <definedName name="_xlnm.Print_Area" localSheetId="2">'4'!$A$1:$S$17</definedName>
    <definedName name="_xlnm.Print_Area" localSheetId="3">'5'!$A$1:$S$16</definedName>
    <definedName name="_xlnm.Print_Area" localSheetId="4">'6'!$A$1:$S$16</definedName>
    <definedName name="_xlnm.Print_Area" localSheetId="6">'8'!$A$1:$S$16</definedName>
    <definedName name="_xlnm.Print_Area" localSheetId="7">'9'!$A$1:$S$21</definedName>
  </definedNames>
  <calcPr calcId="145621"/>
</workbook>
</file>

<file path=xl/calcChain.xml><?xml version="1.0" encoding="utf-8"?>
<calcChain xmlns="http://schemas.openxmlformats.org/spreadsheetml/2006/main">
  <c r="C23" i="37" l="1"/>
  <c r="D21" i="37" l="1"/>
  <c r="P21" i="37"/>
  <c r="L21" i="37"/>
  <c r="H21" i="37"/>
  <c r="P19" i="37"/>
  <c r="L19" i="37"/>
  <c r="H19" i="37"/>
  <c r="D19" i="37"/>
  <c r="P18" i="37"/>
  <c r="L18" i="37"/>
  <c r="H18" i="37"/>
  <c r="D18" i="37"/>
  <c r="C19" i="37" l="1"/>
  <c r="P12" i="44" l="1"/>
  <c r="L12" i="44"/>
  <c r="H12" i="44"/>
  <c r="D12" i="44"/>
  <c r="D12" i="39"/>
  <c r="H12" i="39"/>
  <c r="L12" i="39"/>
  <c r="P12" i="39"/>
  <c r="U12" i="39"/>
  <c r="V12" i="39" s="1"/>
  <c r="P12" i="45"/>
  <c r="L12" i="45"/>
  <c r="H12" i="45"/>
  <c r="D12" i="45"/>
  <c r="P13" i="44"/>
  <c r="L13" i="44"/>
  <c r="H13" i="44"/>
  <c r="D13" i="44"/>
  <c r="P12" i="43"/>
  <c r="L12" i="43"/>
  <c r="H12" i="43"/>
  <c r="D12" i="43"/>
  <c r="U13" i="42"/>
  <c r="V13" i="42" s="1"/>
  <c r="W13" i="42" s="1"/>
  <c r="X13" i="42" s="1"/>
  <c r="Y13" i="42" s="1"/>
  <c r="Z13" i="42" s="1"/>
  <c r="AA13" i="42" s="1"/>
  <c r="AB13" i="42" s="1"/>
  <c r="AC13" i="42" s="1"/>
  <c r="AD13" i="42" s="1"/>
  <c r="AE13" i="42" s="1"/>
  <c r="AF13" i="42" s="1"/>
  <c r="P13" i="42"/>
  <c r="L13" i="42"/>
  <c r="H13" i="42"/>
  <c r="D13" i="42"/>
  <c r="U12" i="42"/>
  <c r="V12" i="42" s="1"/>
  <c r="W12" i="42" s="1"/>
  <c r="X12" i="42" s="1"/>
  <c r="Y12" i="42" s="1"/>
  <c r="Z12" i="42" s="1"/>
  <c r="AA12" i="42" s="1"/>
  <c r="AB12" i="42" s="1"/>
  <c r="AC12" i="42" s="1"/>
  <c r="AD12" i="42" s="1"/>
  <c r="AE12" i="42" s="1"/>
  <c r="AF12" i="42" s="1"/>
  <c r="P12" i="42"/>
  <c r="L12" i="42"/>
  <c r="H12" i="42"/>
  <c r="D12" i="42"/>
  <c r="P12" i="41"/>
  <c r="L12" i="41"/>
  <c r="H12" i="41"/>
  <c r="D12" i="41"/>
  <c r="U12" i="40"/>
  <c r="V12" i="40" s="1"/>
  <c r="P12" i="40"/>
  <c r="L12" i="40"/>
  <c r="H12" i="40"/>
  <c r="D12" i="40"/>
  <c r="P12" i="38"/>
  <c r="L12" i="38"/>
  <c r="H12" i="38"/>
  <c r="D12" i="38"/>
  <c r="C12" i="45" l="1"/>
  <c r="C12" i="44"/>
  <c r="C13" i="44"/>
  <c r="C12" i="43"/>
  <c r="C12" i="42"/>
  <c r="C13" i="42"/>
  <c r="C12" i="41"/>
  <c r="C12" i="40"/>
  <c r="W12" i="40"/>
  <c r="X12" i="40" s="1"/>
  <c r="Y12" i="40" s="1"/>
  <c r="Z12" i="40" s="1"/>
  <c r="AA12" i="40" s="1"/>
  <c r="AB12" i="40" s="1"/>
  <c r="AC12" i="40" s="1"/>
  <c r="AD12" i="40" s="1"/>
  <c r="AE12" i="40" s="1"/>
  <c r="AF12" i="40" s="1"/>
  <c r="C12" i="39"/>
  <c r="W12" i="39"/>
  <c r="X12" i="39" s="1"/>
  <c r="Y12" i="39" s="1"/>
  <c r="Z12" i="39" s="1"/>
  <c r="AA12" i="39" s="1"/>
  <c r="AB12" i="39" s="1"/>
  <c r="AC12" i="39" s="1"/>
  <c r="AD12" i="39" s="1"/>
  <c r="AE12" i="39" s="1"/>
  <c r="AF12" i="39" s="1"/>
  <c r="C12" i="38"/>
  <c r="C18" i="37"/>
  <c r="R26" i="37"/>
  <c r="S26" i="37"/>
  <c r="R17" i="37"/>
  <c r="S17" i="37"/>
  <c r="Q17" i="37"/>
  <c r="N17" i="37"/>
  <c r="O17" i="37"/>
  <c r="M17" i="37"/>
  <c r="J17" i="37"/>
  <c r="K17" i="37"/>
  <c r="I17" i="37"/>
  <c r="F17" i="37"/>
  <c r="G17" i="37"/>
  <c r="E17" i="37"/>
  <c r="D17" i="37" s="1"/>
  <c r="E14" i="37"/>
  <c r="Q24" i="37"/>
  <c r="R24" i="37"/>
  <c r="S24" i="37"/>
  <c r="Q25" i="37"/>
  <c r="R25" i="37"/>
  <c r="S25" i="37"/>
  <c r="Q26" i="37"/>
  <c r="S15" i="37"/>
  <c r="R15" i="37"/>
  <c r="Q15" i="37"/>
  <c r="O15" i="37"/>
  <c r="N15" i="37"/>
  <c r="M15" i="37"/>
  <c r="L15" i="37" s="1"/>
  <c r="K15" i="37"/>
  <c r="J15" i="37"/>
  <c r="I15" i="37"/>
  <c r="H15" i="37" s="1"/>
  <c r="F15" i="37"/>
  <c r="G15" i="37"/>
  <c r="K16" i="37"/>
  <c r="J16" i="37"/>
  <c r="F16" i="37"/>
  <c r="G16" i="37"/>
  <c r="E15" i="37"/>
  <c r="D15" i="37" s="1"/>
  <c r="R16" i="37"/>
  <c r="S16" i="37"/>
  <c r="Q16" i="37"/>
  <c r="N16" i="37"/>
  <c r="O16" i="37"/>
  <c r="M16" i="37"/>
  <c r="E16" i="37"/>
  <c r="Q10" i="37"/>
  <c r="P10" i="37" s="1"/>
  <c r="R10" i="37"/>
  <c r="S10" i="37"/>
  <c r="Q11" i="37"/>
  <c r="P11" i="37" s="1"/>
  <c r="R11" i="37"/>
  <c r="S11" i="37"/>
  <c r="Q12" i="37"/>
  <c r="R12" i="37"/>
  <c r="S12" i="37"/>
  <c r="Q13" i="37"/>
  <c r="R13" i="37"/>
  <c r="S13" i="37"/>
  <c r="Q14" i="37"/>
  <c r="P14" i="37" s="1"/>
  <c r="R14" i="37"/>
  <c r="S14" i="37"/>
  <c r="Q22" i="37"/>
  <c r="R22" i="37"/>
  <c r="S22" i="37"/>
  <c r="Q23" i="37"/>
  <c r="R23" i="37"/>
  <c r="S23" i="37"/>
  <c r="I10" i="37"/>
  <c r="J10" i="37"/>
  <c r="K10" i="37"/>
  <c r="I11" i="37"/>
  <c r="J11" i="37"/>
  <c r="K11" i="37"/>
  <c r="I12" i="37"/>
  <c r="J12" i="37"/>
  <c r="H12" i="37" s="1"/>
  <c r="K12" i="37"/>
  <c r="I13" i="37"/>
  <c r="J13" i="37"/>
  <c r="K13" i="37"/>
  <c r="I14" i="37"/>
  <c r="J14" i="37"/>
  <c r="K14" i="37"/>
  <c r="M10" i="37"/>
  <c r="N10" i="37"/>
  <c r="O10" i="37"/>
  <c r="M11" i="37"/>
  <c r="L11" i="37" s="1"/>
  <c r="N11" i="37"/>
  <c r="O11" i="37"/>
  <c r="M12" i="37"/>
  <c r="L12" i="37" s="1"/>
  <c r="N12" i="37"/>
  <c r="O12" i="37"/>
  <c r="M13" i="37"/>
  <c r="N13" i="37"/>
  <c r="O13" i="37"/>
  <c r="M14" i="37"/>
  <c r="N14" i="37"/>
  <c r="O14" i="37"/>
  <c r="S9" i="37"/>
  <c r="R9" i="37"/>
  <c r="Q9" i="37"/>
  <c r="O9" i="37"/>
  <c r="N9" i="37"/>
  <c r="M9" i="37"/>
  <c r="L9" i="37" s="1"/>
  <c r="K9" i="37"/>
  <c r="J9" i="37"/>
  <c r="I9" i="37"/>
  <c r="H9" i="37" s="1"/>
  <c r="E10" i="37"/>
  <c r="D10" i="37" s="1"/>
  <c r="F10" i="37"/>
  <c r="G10" i="37"/>
  <c r="E11" i="37"/>
  <c r="F11" i="37"/>
  <c r="G11" i="37"/>
  <c r="E12" i="37"/>
  <c r="D12" i="37" s="1"/>
  <c r="F12" i="37"/>
  <c r="G12" i="37"/>
  <c r="G13" i="37"/>
  <c r="F14" i="37"/>
  <c r="G14" i="37"/>
  <c r="E9" i="37"/>
  <c r="F9" i="37"/>
  <c r="G9" i="37"/>
  <c r="C16" i="37"/>
  <c r="C13" i="37"/>
  <c r="P15" i="37"/>
  <c r="C21" i="37"/>
  <c r="P9" i="37" l="1"/>
  <c r="D14" i="37"/>
  <c r="H17" i="37"/>
  <c r="L17" i="37"/>
  <c r="H10" i="37"/>
  <c r="L10" i="37"/>
  <c r="H14" i="37"/>
  <c r="P17" i="37"/>
  <c r="D11" i="37"/>
  <c r="L14" i="37"/>
  <c r="D9" i="37"/>
  <c r="P12" i="37"/>
  <c r="C12" i="37" s="1"/>
  <c r="H11" i="37"/>
  <c r="C15" i="37"/>
  <c r="C9" i="37" l="1"/>
  <c r="C17" i="37"/>
  <c r="C14" i="37"/>
  <c r="C10" i="37"/>
  <c r="C11" i="37"/>
</calcChain>
</file>

<file path=xl/sharedStrings.xml><?xml version="1.0" encoding="utf-8"?>
<sst xmlns="http://schemas.openxmlformats.org/spreadsheetml/2006/main" count="305" uniqueCount="82">
  <si>
    <t>тыс.тонн</t>
  </si>
  <si>
    <t xml:space="preserve"> млн.куб.м.</t>
  </si>
  <si>
    <t>тонн</t>
  </si>
  <si>
    <t>кг</t>
  </si>
  <si>
    <t>Важнейшие виды продукции</t>
  </si>
  <si>
    <t>Всего</t>
  </si>
  <si>
    <t>Наименование</t>
  </si>
  <si>
    <t>млн.долл.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</si>
  <si>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</si>
  <si>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</si>
  <si>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</si>
  <si>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</si>
  <si>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</si>
  <si>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</si>
  <si>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</si>
  <si>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</si>
  <si>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</si>
  <si>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</si>
  <si>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</si>
  <si>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</si>
  <si>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 по месяцам</t>
  </si>
  <si>
    <t>Нефть добытая</t>
  </si>
  <si>
    <t>Газ горючий природный</t>
  </si>
  <si>
    <t>Газовый конденсат нестабильный</t>
  </si>
  <si>
    <t>Уголь</t>
  </si>
  <si>
    <t>Руды и концентраты золотосодержащие</t>
  </si>
  <si>
    <t>Концентрат сурьмяные (30% содержание сурьмы)</t>
  </si>
  <si>
    <t>Алмазы природные обработанные, кроме технических, ненанизанные, неоправленные и незакрепленные</t>
  </si>
  <si>
    <t>Алмазы природные несортированные и необработанные (добыча алмазов)</t>
  </si>
  <si>
    <t>IV кв.</t>
  </si>
  <si>
    <t>III кв.</t>
  </si>
  <si>
    <t>II кв.</t>
  </si>
  <si>
    <t>I кв.</t>
  </si>
  <si>
    <t>_______________________________</t>
  </si>
  <si>
    <t>___________________________</t>
  </si>
  <si>
    <t>______________________________</t>
  </si>
  <si>
    <t>тыс.карат</t>
  </si>
  <si>
    <t>Концентраты серебряные</t>
  </si>
  <si>
    <t>Горнорудная промышленность</t>
  </si>
  <si>
    <t>Перерабатывающая промышленность</t>
  </si>
  <si>
    <t>Лесоматериалы хвойных пород</t>
  </si>
  <si>
    <t>Лесоматериалы, продольно распиленные или расколотые, разделанные на слои или лущеные, толщиной более 6 мм; деревянные железнодорожные или трамвайные шпалы, непропитанные</t>
  </si>
  <si>
    <t>Основные параметры по производству важнейших видов продукции и услуг на 2018 год</t>
  </si>
  <si>
    <t>Единица измерения</t>
  </si>
  <si>
    <t>__________________________</t>
  </si>
  <si>
    <t>____________________________</t>
  </si>
  <si>
    <t>Сельскохозяйственная продукция</t>
  </si>
  <si>
    <t>Яйцо</t>
  </si>
  <si>
    <t>Поголовье сельскохозяйственных животных</t>
  </si>
  <si>
    <t>Лошадей</t>
  </si>
  <si>
    <t>в том числе мясных табунных лошадей в сельскохозяйственных организациях, крестьянских (фермерских) хозяйствах, включая индивидуальных предпринимателей</t>
  </si>
  <si>
    <t>-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</si>
  <si>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</si>
  <si>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</si>
  <si>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</si>
  <si>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</si>
  <si>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</si>
  <si>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ПРИЛОЖЕНИЕ № 9</t>
  </si>
  <si>
    <t>I квартал</t>
  </si>
  <si>
    <t>II квартал</t>
  </si>
  <si>
    <t>III квартал</t>
  </si>
  <si>
    <t>IV квартал</t>
  </si>
  <si>
    <t>ПРИЛОЖЕНИЕ № 7</t>
  </si>
  <si>
    <t>ПРИЛОЖЕНИЕ № 10</t>
  </si>
  <si>
    <t>Задания 
по производству важнейших видов продукции и услуг в Республике Саха (Якутия) на 2018 год</t>
  </si>
  <si>
    <t>Тыс. пл. м3</t>
  </si>
  <si>
    <t>Тыс м3</t>
  </si>
  <si>
    <t>Кг</t>
  </si>
  <si>
    <t>Тыс. штук</t>
  </si>
  <si>
    <t>Голов</t>
  </si>
  <si>
    <t>В том числе по месяцам</t>
  </si>
  <si>
    <t>Тыс. м3</t>
  </si>
  <si>
    <t>по муниципальному образованию "Алданский район" Республики Саха (Якутия)</t>
  </si>
  <si>
    <t>по муниципальному району "Амгинский улус (район)" Республики Саха (Якутия)</t>
  </si>
  <si>
    <t>по муниципальному району "Горный улус" Республики Саха (Якутия)</t>
  </si>
  <si>
    <t>по муниципальному образованию "Кобяйский улус (район)" Республики Саха (Якутия)</t>
  </si>
  <si>
    <t>по муниципальному образованию "Ленский район" Республики Саха (Якутия)</t>
  </si>
  <si>
    <t xml:space="preserve"> по муниципальному образованию "Мирнинский район" Республики Саха (Якутия)</t>
  </si>
  <si>
    <t>по муниципальному образованию "Намский улус" Республики Саха (Якутия)</t>
  </si>
  <si>
    <t>по муниципальному району "Томпонский район" Республики Саха (Якутия)</t>
  </si>
  <si>
    <t>к постановлению Правительства
Республики Саха (Якутия)
от 22 августа 2018 г. № 238</t>
  </si>
  <si>
    <t>ПРИЛОЖЕНИЕ № 8
к постановлению Правительства
Республики Саха (Якутия)
от 22 августа 2018 г. № 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</si>
</sst>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"/>
    <numFmt numFmtId="168" formatCode="#,##0.0"/>
  </numFmts>
  <fonts count="35" x14ac:knownFonts="1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3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Times New Roman"/>
      <family val="2"/>
      <charset val="204"/>
    </font>
    <font>
      <sz val="10"/>
      <name val="Times New Roman Cyr"/>
      <family val="1"/>
      <charset val="204"/>
    </font>
    <font>
      <sz val="14"/>
      <name val="Times New Roman Cyr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8">
    <xf numFmtId="0" fontId="0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3" fillId="0" borderId="0"/>
    <xf numFmtId="0" fontId="2" fillId="0" borderId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14" fillId="0" borderId="0"/>
    <xf numFmtId="0" fontId="14" fillId="32" borderId="36" applyNumberFormat="0" applyFont="0" applyAlignment="0" applyProtection="0"/>
    <xf numFmtId="9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4" fillId="0" borderId="0" xfId="77" applyFont="1" applyFill="1"/>
    <xf numFmtId="0" fontId="3" fillId="0" borderId="0" xfId="77" applyFont="1" applyFill="1"/>
    <xf numFmtId="0" fontId="3" fillId="0" borderId="0" xfId="77" applyFont="1"/>
    <xf numFmtId="0" fontId="4" fillId="0" borderId="0" xfId="77" applyFont="1"/>
    <xf numFmtId="0" fontId="4" fillId="0" borderId="0" xfId="77" applyFont="1" applyFill="1" applyAlignment="1">
      <alignment horizontal="right"/>
    </xf>
    <xf numFmtId="1" fontId="3" fillId="0" borderId="0" xfId="77" applyNumberFormat="1" applyFont="1" applyFill="1"/>
    <xf numFmtId="0" fontId="4" fillId="0" borderId="0" xfId="77" applyFont="1" applyFill="1" applyBorder="1" applyAlignment="1">
      <alignment horizontal="center"/>
    </xf>
    <xf numFmtId="2" fontId="4" fillId="0" borderId="0" xfId="77" applyNumberFormat="1" applyFont="1" applyFill="1" applyBorder="1" applyAlignment="1">
      <alignment horizontal="center"/>
    </xf>
    <xf numFmtId="2" fontId="3" fillId="0" borderId="0" xfId="77" applyNumberFormat="1" applyFont="1" applyFill="1"/>
    <xf numFmtId="1" fontId="4" fillId="0" borderId="0" xfId="77" applyNumberFormat="1" applyFont="1" applyFill="1" applyBorder="1" applyAlignment="1">
      <alignment horizontal="center"/>
    </xf>
    <xf numFmtId="167" fontId="4" fillId="0" borderId="0" xfId="77" applyNumberFormat="1" applyFont="1" applyFill="1" applyBorder="1" applyAlignment="1">
      <alignment horizontal="center"/>
    </xf>
    <xf numFmtId="2" fontId="3" fillId="0" borderId="1" xfId="77" applyNumberFormat="1" applyFont="1" applyFill="1" applyBorder="1" applyAlignment="1">
      <alignment horizontal="center"/>
    </xf>
    <xf numFmtId="0" fontId="4" fillId="0" borderId="7" xfId="77" applyFont="1" applyFill="1" applyBorder="1" applyAlignment="1">
      <alignment horizontal="center" vertical="center" wrapText="1"/>
    </xf>
    <xf numFmtId="167" fontId="10" fillId="0" borderId="12" xfId="77" applyNumberFormat="1" applyFont="1" applyFill="1" applyBorder="1" applyAlignment="1">
      <alignment horizontal="center" vertical="center"/>
    </xf>
    <xf numFmtId="167" fontId="10" fillId="0" borderId="6" xfId="77" applyNumberFormat="1" applyFont="1" applyFill="1" applyBorder="1" applyAlignment="1">
      <alignment horizontal="center" vertical="center"/>
    </xf>
    <xf numFmtId="0" fontId="4" fillId="0" borderId="16" xfId="77" applyFont="1" applyFill="1" applyBorder="1" applyAlignment="1">
      <alignment horizontal="center" vertical="center" wrapText="1"/>
    </xf>
    <xf numFmtId="0" fontId="4" fillId="0" borderId="17" xfId="77" applyFont="1" applyFill="1" applyBorder="1" applyAlignment="1">
      <alignment horizontal="center" vertical="center" wrapText="1"/>
    </xf>
    <xf numFmtId="0" fontId="4" fillId="0" borderId="18" xfId="77" applyFont="1" applyFill="1" applyBorder="1" applyAlignment="1">
      <alignment horizontal="center" vertical="center" wrapText="1"/>
    </xf>
    <xf numFmtId="0" fontId="4" fillId="0" borderId="19" xfId="77" applyFont="1" applyFill="1" applyBorder="1" applyAlignment="1">
      <alignment horizontal="center" vertical="center" wrapText="1"/>
    </xf>
    <xf numFmtId="0" fontId="4" fillId="0" borderId="11" xfId="77" applyFont="1" applyFill="1" applyBorder="1" applyAlignment="1">
      <alignment horizontal="center" vertical="center" wrapText="1"/>
    </xf>
    <xf numFmtId="167" fontId="10" fillId="0" borderId="11" xfId="77" applyNumberFormat="1" applyFont="1" applyFill="1" applyBorder="1" applyAlignment="1">
      <alignment horizontal="center" vertical="center"/>
    </xf>
    <xf numFmtId="0" fontId="6" fillId="0" borderId="0" xfId="77" applyFont="1" applyFill="1" applyBorder="1" applyAlignment="1">
      <alignment horizontal="center"/>
    </xf>
    <xf numFmtId="0" fontId="6" fillId="0" borderId="0" xfId="77" applyFont="1" applyFill="1" applyBorder="1" applyAlignment="1"/>
    <xf numFmtId="167" fontId="3" fillId="0" borderId="3" xfId="77" applyNumberFormat="1" applyFont="1" applyFill="1" applyBorder="1" applyAlignment="1">
      <alignment horizontal="center"/>
    </xf>
    <xf numFmtId="0" fontId="3" fillId="0" borderId="0" xfId="77" applyFont="1" applyFill="1" applyAlignment="1">
      <alignment horizontal="left" vertical="center"/>
    </xf>
    <xf numFmtId="0" fontId="3" fillId="0" borderId="0" xfId="77" applyFont="1" applyFill="1" applyAlignment="1">
      <alignment horizontal="center" vertical="center"/>
    </xf>
    <xf numFmtId="0" fontId="4" fillId="0" borderId="0" xfId="77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77" applyFont="1" applyFill="1" applyBorder="1" applyAlignment="1">
      <alignment horizontal="left" vertical="center"/>
    </xf>
    <xf numFmtId="0" fontId="3" fillId="0" borderId="0" xfId="77" applyFont="1" applyFill="1" applyBorder="1" applyAlignment="1">
      <alignment horizontal="center" vertical="center"/>
    </xf>
    <xf numFmtId="167" fontId="3" fillId="0" borderId="0" xfId="77" applyNumberFormat="1" applyFont="1" applyFill="1" applyBorder="1" applyAlignment="1">
      <alignment horizontal="center" vertical="center"/>
    </xf>
    <xf numFmtId="0" fontId="4" fillId="0" borderId="0" xfId="77" applyFont="1" applyFill="1" applyBorder="1" applyAlignment="1">
      <alignment horizontal="center" vertical="center"/>
    </xf>
    <xf numFmtId="0" fontId="3" fillId="0" borderId="0" xfId="77" applyFont="1" applyAlignment="1">
      <alignment horizontal="center" vertical="center"/>
    </xf>
    <xf numFmtId="0" fontId="11" fillId="0" borderId="5" xfId="77" applyFont="1" applyFill="1" applyBorder="1" applyAlignment="1">
      <alignment horizontal="left" vertical="center" wrapText="1"/>
    </xf>
    <xf numFmtId="0" fontId="9" fillId="0" borderId="6" xfId="77" applyFont="1" applyFill="1" applyBorder="1" applyAlignment="1">
      <alignment horizontal="center" vertical="center" wrapText="1"/>
    </xf>
    <xf numFmtId="0" fontId="10" fillId="0" borderId="6" xfId="77" applyFont="1" applyFill="1" applyBorder="1" applyAlignment="1">
      <alignment horizontal="center" vertical="center"/>
    </xf>
    <xf numFmtId="167" fontId="9" fillId="0" borderId="6" xfId="77" applyNumberFormat="1" applyFont="1" applyFill="1" applyBorder="1" applyAlignment="1">
      <alignment horizontal="center" vertical="center"/>
    </xf>
    <xf numFmtId="0" fontId="9" fillId="0" borderId="6" xfId="77" applyFont="1" applyFill="1" applyBorder="1" applyAlignment="1">
      <alignment horizontal="center" vertical="center"/>
    </xf>
    <xf numFmtId="0" fontId="9" fillId="0" borderId="20" xfId="77" applyFont="1" applyFill="1" applyBorder="1" applyAlignment="1">
      <alignment horizontal="center" vertical="center"/>
    </xf>
    <xf numFmtId="0" fontId="9" fillId="0" borderId="9" xfId="77" applyFont="1" applyFill="1" applyBorder="1" applyAlignment="1">
      <alignment horizontal="left" vertical="center" wrapText="1"/>
    </xf>
    <xf numFmtId="0" fontId="9" fillId="0" borderId="8" xfId="77" applyFont="1" applyFill="1" applyBorder="1" applyAlignment="1">
      <alignment horizontal="center" vertical="center" wrapText="1"/>
    </xf>
    <xf numFmtId="2" fontId="3" fillId="0" borderId="0" xfId="77" applyNumberFormat="1" applyFont="1" applyFill="1" applyAlignment="1">
      <alignment horizontal="center" vertical="center"/>
    </xf>
    <xf numFmtId="0" fontId="9" fillId="0" borderId="11" xfId="77" applyFont="1" applyFill="1" applyBorder="1" applyAlignment="1">
      <alignment horizontal="center" vertical="center"/>
    </xf>
    <xf numFmtId="0" fontId="4" fillId="0" borderId="0" xfId="77" applyFont="1" applyAlignment="1">
      <alignment horizontal="center" vertical="center"/>
    </xf>
    <xf numFmtId="0" fontId="4" fillId="0" borderId="4" xfId="77" applyFont="1" applyFill="1" applyBorder="1" applyAlignment="1">
      <alignment horizontal="left" vertical="center"/>
    </xf>
    <xf numFmtId="0" fontId="4" fillId="0" borderId="4" xfId="77" applyFont="1" applyFill="1" applyBorder="1" applyAlignment="1">
      <alignment horizontal="center" vertical="center"/>
    </xf>
    <xf numFmtId="0" fontId="4" fillId="0" borderId="4" xfId="77" applyFont="1" applyBorder="1" applyAlignment="1">
      <alignment horizontal="center" vertical="center"/>
    </xf>
    <xf numFmtId="0" fontId="11" fillId="0" borderId="13" xfId="77" applyFont="1" applyFill="1" applyBorder="1" applyAlignment="1">
      <alignment horizontal="left" vertical="center" wrapText="1"/>
    </xf>
    <xf numFmtId="0" fontId="9" fillId="0" borderId="12" xfId="77" applyFont="1" applyFill="1" applyBorder="1" applyAlignment="1">
      <alignment horizontal="center" vertical="center" wrapText="1"/>
    </xf>
    <xf numFmtId="0" fontId="10" fillId="0" borderId="12" xfId="77" applyFont="1" applyFill="1" applyBorder="1" applyAlignment="1">
      <alignment horizontal="center" vertical="center"/>
    </xf>
    <xf numFmtId="167" fontId="9" fillId="0" borderId="12" xfId="77" applyNumberFormat="1" applyFont="1" applyFill="1" applyBorder="1" applyAlignment="1">
      <alignment horizontal="center" vertical="center"/>
    </xf>
    <xf numFmtId="0" fontId="9" fillId="0" borderId="12" xfId="77" applyFont="1" applyFill="1" applyBorder="1" applyAlignment="1">
      <alignment horizontal="center" vertical="center"/>
    </xf>
    <xf numFmtId="0" fontId="9" fillId="0" borderId="14" xfId="77" applyFont="1" applyFill="1" applyBorder="1" applyAlignment="1">
      <alignment horizontal="center" vertical="center"/>
    </xf>
    <xf numFmtId="0" fontId="3" fillId="0" borderId="8" xfId="77" applyFont="1" applyFill="1" applyBorder="1" applyAlignment="1">
      <alignment horizontal="center" vertical="center" wrapText="1"/>
    </xf>
    <xf numFmtId="0" fontId="3" fillId="0" borderId="4" xfId="77" applyFont="1" applyFill="1" applyBorder="1" applyAlignment="1">
      <alignment horizontal="left" vertical="center"/>
    </xf>
    <xf numFmtId="0" fontId="3" fillId="0" borderId="4" xfId="77" applyFont="1" applyFill="1" applyBorder="1" applyAlignment="1">
      <alignment horizontal="center" vertical="center"/>
    </xf>
    <xf numFmtId="0" fontId="3" fillId="0" borderId="15" xfId="77" applyFont="1" applyFill="1" applyBorder="1" applyAlignment="1">
      <alignment horizontal="left" vertical="center"/>
    </xf>
    <xf numFmtId="0" fontId="3" fillId="0" borderId="15" xfId="77" applyFont="1" applyFill="1" applyBorder="1" applyAlignment="1">
      <alignment horizontal="center" vertical="center"/>
    </xf>
    <xf numFmtId="0" fontId="4" fillId="0" borderId="15" xfId="77" applyFont="1" applyFill="1" applyBorder="1" applyAlignment="1">
      <alignment horizontal="center" vertical="center"/>
    </xf>
    <xf numFmtId="2" fontId="3" fillId="0" borderId="0" xfId="77" applyNumberFormat="1" applyFont="1" applyFill="1" applyBorder="1" applyAlignment="1">
      <alignment horizontal="center" vertical="center"/>
    </xf>
    <xf numFmtId="0" fontId="9" fillId="0" borderId="21" xfId="77" applyFont="1" applyFill="1" applyBorder="1" applyAlignment="1">
      <alignment horizontal="left" vertical="center" wrapText="1"/>
    </xf>
    <xf numFmtId="168" fontId="10" fillId="0" borderId="11" xfId="77" applyNumberFormat="1" applyFont="1" applyFill="1" applyBorder="1" applyAlignment="1">
      <alignment horizontal="center" vertical="center"/>
    </xf>
    <xf numFmtId="168" fontId="9" fillId="0" borderId="11" xfId="77" applyNumberFormat="1" applyFont="1" applyFill="1" applyBorder="1" applyAlignment="1">
      <alignment horizontal="center" vertical="center"/>
    </xf>
    <xf numFmtId="168" fontId="9" fillId="0" borderId="19" xfId="77" applyNumberFormat="1" applyFont="1" applyFill="1" applyBorder="1" applyAlignment="1">
      <alignment horizontal="center" vertical="center"/>
    </xf>
    <xf numFmtId="0" fontId="9" fillId="0" borderId="21" xfId="77" applyFont="1" applyFill="1" applyBorder="1" applyAlignment="1">
      <alignment horizontal="left" vertical="center"/>
    </xf>
    <xf numFmtId="0" fontId="9" fillId="0" borderId="11" xfId="77" applyFont="1" applyFill="1" applyBorder="1" applyAlignment="1">
      <alignment horizontal="center" vertical="center" wrapText="1"/>
    </xf>
    <xf numFmtId="167" fontId="10" fillId="0" borderId="11" xfId="77" applyNumberFormat="1" applyFont="1" applyFill="1" applyBorder="1" applyAlignment="1">
      <alignment horizontal="center" vertical="center" wrapText="1"/>
    </xf>
    <xf numFmtId="168" fontId="10" fillId="0" borderId="11" xfId="77" applyNumberFormat="1" applyFont="1" applyFill="1" applyBorder="1" applyAlignment="1">
      <alignment horizontal="center" vertical="center" wrapText="1"/>
    </xf>
    <xf numFmtId="168" fontId="9" fillId="0" borderId="11" xfId="77" applyNumberFormat="1" applyFont="1" applyFill="1" applyBorder="1" applyAlignment="1">
      <alignment horizontal="center" vertical="center" wrapText="1"/>
    </xf>
    <xf numFmtId="168" fontId="9" fillId="0" borderId="19" xfId="77" applyNumberFormat="1" applyFont="1" applyFill="1" applyBorder="1" applyAlignment="1">
      <alignment horizontal="center" vertical="center" wrapText="1"/>
    </xf>
    <xf numFmtId="0" fontId="4" fillId="0" borderId="0" xfId="77" applyFont="1" applyFill="1" applyAlignment="1">
      <alignment horizontal="center" vertical="center" wrapText="1"/>
    </xf>
    <xf numFmtId="2" fontId="3" fillId="0" borderId="0" xfId="77" applyNumberFormat="1" applyFont="1" applyFill="1" applyAlignment="1">
      <alignment horizontal="center" vertical="center" wrapText="1"/>
    </xf>
    <xf numFmtId="0" fontId="3" fillId="0" borderId="0" xfId="77" applyFont="1" applyFill="1" applyAlignment="1">
      <alignment horizontal="center" vertical="center" wrapText="1"/>
    </xf>
    <xf numFmtId="2" fontId="9" fillId="0" borderId="11" xfId="77" applyNumberFormat="1" applyFont="1" applyFill="1" applyBorder="1" applyAlignment="1">
      <alignment horizontal="center" vertical="center"/>
    </xf>
    <xf numFmtId="2" fontId="10" fillId="0" borderId="8" xfId="77" applyNumberFormat="1" applyFont="1" applyFill="1" applyBorder="1" applyAlignment="1">
      <alignment horizontal="center" vertical="center" wrapText="1"/>
    </xf>
    <xf numFmtId="2" fontId="10" fillId="0" borderId="11" xfId="77" applyNumberFormat="1" applyFont="1" applyFill="1" applyBorder="1" applyAlignment="1">
      <alignment horizontal="center" vertical="center" wrapText="1"/>
    </xf>
    <xf numFmtId="167" fontId="10" fillId="0" borderId="8" xfId="77" applyNumberFormat="1" applyFont="1" applyFill="1" applyBorder="1" applyAlignment="1">
      <alignment horizontal="center" vertical="center" wrapText="1"/>
    </xf>
    <xf numFmtId="4" fontId="10" fillId="0" borderId="8" xfId="77" applyNumberFormat="1" applyFont="1" applyFill="1" applyBorder="1" applyAlignment="1">
      <alignment horizontal="center" vertical="center" wrapText="1"/>
    </xf>
    <xf numFmtId="168" fontId="9" fillId="0" borderId="8" xfId="77" applyNumberFormat="1" applyFont="1" applyFill="1" applyBorder="1" applyAlignment="1">
      <alignment horizontal="center" vertical="center" wrapText="1"/>
    </xf>
    <xf numFmtId="168" fontId="10" fillId="0" borderId="8" xfId="77" applyNumberFormat="1" applyFont="1" applyFill="1" applyBorder="1" applyAlignment="1">
      <alignment horizontal="center" vertical="center" wrapText="1"/>
    </xf>
    <xf numFmtId="4" fontId="9" fillId="0" borderId="8" xfId="77" applyNumberFormat="1" applyFont="1" applyFill="1" applyBorder="1" applyAlignment="1">
      <alignment horizontal="center" vertical="center" wrapText="1"/>
    </xf>
    <xf numFmtId="4" fontId="9" fillId="0" borderId="10" xfId="77" applyNumberFormat="1" applyFont="1" applyFill="1" applyBorder="1" applyAlignment="1">
      <alignment horizontal="center" vertical="center" wrapText="1"/>
    </xf>
    <xf numFmtId="0" fontId="9" fillId="0" borderId="39" xfId="77" applyFont="1" applyFill="1" applyBorder="1" applyAlignment="1">
      <alignment horizontal="center" vertical="center" wrapText="1"/>
    </xf>
    <xf numFmtId="167" fontId="10" fillId="0" borderId="39" xfId="77" applyNumberFormat="1" applyFont="1" applyFill="1" applyBorder="1" applyAlignment="1">
      <alignment horizontal="center" vertical="center"/>
    </xf>
    <xf numFmtId="0" fontId="10" fillId="0" borderId="39" xfId="77" applyFont="1" applyFill="1" applyBorder="1" applyAlignment="1">
      <alignment horizontal="center" vertical="center"/>
    </xf>
    <xf numFmtId="167" fontId="9" fillId="0" borderId="39" xfId="77" applyNumberFormat="1" applyFont="1" applyFill="1" applyBorder="1" applyAlignment="1">
      <alignment horizontal="center" vertical="center"/>
    </xf>
    <xf numFmtId="0" fontId="9" fillId="0" borderId="39" xfId="77" applyFont="1" applyFill="1" applyBorder="1" applyAlignment="1">
      <alignment horizontal="center" vertical="center"/>
    </xf>
    <xf numFmtId="0" fontId="9" fillId="0" borderId="41" xfId="77" applyFont="1" applyFill="1" applyBorder="1" applyAlignment="1">
      <alignment horizontal="center" vertical="center"/>
    </xf>
    <xf numFmtId="0" fontId="9" fillId="0" borderId="40" xfId="77" applyFont="1" applyFill="1" applyBorder="1" applyAlignment="1">
      <alignment horizontal="left" vertical="center" wrapText="1"/>
    </xf>
    <xf numFmtId="0" fontId="11" fillId="2" borderId="9" xfId="77" applyFont="1" applyFill="1" applyBorder="1" applyAlignment="1">
      <alignment horizontal="left" vertical="center" wrapText="1"/>
    </xf>
    <xf numFmtId="0" fontId="3" fillId="0" borderId="21" xfId="77" applyFont="1" applyFill="1" applyBorder="1" applyAlignment="1">
      <alignment horizontal="left" vertical="center" wrapText="1"/>
    </xf>
    <xf numFmtId="0" fontId="3" fillId="0" borderId="2" xfId="77" applyFont="1" applyFill="1" applyBorder="1" applyAlignment="1">
      <alignment horizontal="center" vertical="center" wrapText="1"/>
    </xf>
    <xf numFmtId="167" fontId="9" fillId="0" borderId="11" xfId="77" applyNumberFormat="1" applyFont="1" applyFill="1" applyBorder="1" applyAlignment="1">
      <alignment horizontal="center" vertical="center"/>
    </xf>
    <xf numFmtId="167" fontId="9" fillId="0" borderId="19" xfId="77" applyNumberFormat="1" applyFont="1" applyFill="1" applyBorder="1" applyAlignment="1">
      <alignment horizontal="center" vertical="center"/>
    </xf>
    <xf numFmtId="0" fontId="5" fillId="0" borderId="8" xfId="77" applyFont="1" applyFill="1" applyBorder="1" applyAlignment="1">
      <alignment horizontal="center" vertical="center" wrapText="1"/>
    </xf>
    <xf numFmtId="0" fontId="5" fillId="0" borderId="10" xfId="77" applyFont="1" applyFill="1" applyBorder="1" applyAlignment="1">
      <alignment horizontal="center" vertical="center" wrapText="1"/>
    </xf>
    <xf numFmtId="0" fontId="3" fillId="0" borderId="8" xfId="77" applyFont="1" applyFill="1" applyBorder="1" applyAlignment="1">
      <alignment horizontal="center" vertical="center"/>
    </xf>
    <xf numFmtId="167" fontId="3" fillId="0" borderId="8" xfId="77" applyNumberFormat="1" applyFont="1" applyFill="1" applyBorder="1" applyAlignment="1">
      <alignment horizontal="center" vertical="center"/>
    </xf>
    <xf numFmtId="0" fontId="5" fillId="0" borderId="12" xfId="77" applyFont="1" applyFill="1" applyBorder="1" applyAlignment="1">
      <alignment horizontal="center" vertical="center"/>
    </xf>
    <xf numFmtId="0" fontId="5" fillId="0" borderId="14" xfId="77" applyFont="1" applyFill="1" applyBorder="1" applyAlignment="1">
      <alignment horizontal="center" vertical="center"/>
    </xf>
    <xf numFmtId="0" fontId="4" fillId="0" borderId="0" xfId="77" applyFont="1" applyFill="1" applyBorder="1" applyAlignment="1">
      <alignment vertical="center"/>
    </xf>
    <xf numFmtId="0" fontId="5" fillId="0" borderId="8" xfId="77" applyFont="1" applyFill="1" applyBorder="1" applyAlignment="1">
      <alignment horizontal="center" vertical="center"/>
    </xf>
    <xf numFmtId="0" fontId="5" fillId="0" borderId="10" xfId="77" applyFont="1" applyFill="1" applyBorder="1" applyAlignment="1">
      <alignment horizontal="center" vertical="center"/>
    </xf>
    <xf numFmtId="0" fontId="3" fillId="0" borderId="0" xfId="77" applyFont="1" applyFill="1" applyAlignment="1">
      <alignment vertical="center"/>
    </xf>
    <xf numFmtId="2" fontId="4" fillId="0" borderId="8" xfId="77" applyNumberFormat="1" applyFont="1" applyFill="1" applyBorder="1" applyAlignment="1">
      <alignment horizontal="center" vertical="center"/>
    </xf>
    <xf numFmtId="2" fontId="3" fillId="0" borderId="8" xfId="77" applyNumberFormat="1" applyFont="1" applyFill="1" applyBorder="1" applyAlignment="1">
      <alignment horizontal="center" vertical="center"/>
    </xf>
    <xf numFmtId="2" fontId="3" fillId="0" borderId="10" xfId="77" applyNumberFormat="1" applyFont="1" applyFill="1" applyBorder="1" applyAlignment="1">
      <alignment horizontal="center" vertical="center"/>
    </xf>
    <xf numFmtId="2" fontId="3" fillId="0" borderId="0" xfId="77" applyNumberFormat="1" applyFont="1" applyFill="1" applyAlignment="1">
      <alignment vertical="center"/>
    </xf>
    <xf numFmtId="167" fontId="4" fillId="0" borderId="8" xfId="77" applyNumberFormat="1" applyFont="1" applyFill="1" applyBorder="1" applyAlignment="1">
      <alignment horizontal="center" vertical="center"/>
    </xf>
    <xf numFmtId="167" fontId="3" fillId="0" borderId="10" xfId="77" applyNumberFormat="1" applyFont="1" applyFill="1" applyBorder="1" applyAlignment="1">
      <alignment horizontal="center" vertical="center"/>
    </xf>
    <xf numFmtId="167" fontId="3" fillId="0" borderId="0" xfId="77" applyNumberFormat="1" applyFont="1" applyFill="1" applyAlignment="1">
      <alignment vertical="center"/>
    </xf>
    <xf numFmtId="1" fontId="4" fillId="0" borderId="8" xfId="77" applyNumberFormat="1" applyFont="1" applyFill="1" applyBorder="1" applyAlignment="1">
      <alignment horizontal="center" vertical="center"/>
    </xf>
    <xf numFmtId="0" fontId="4" fillId="0" borderId="8" xfId="77" applyFont="1" applyFill="1" applyBorder="1" applyAlignment="1">
      <alignment horizontal="center" vertical="center"/>
    </xf>
    <xf numFmtId="0" fontId="4" fillId="0" borderId="10" xfId="77" applyFont="1" applyFill="1" applyBorder="1" applyAlignment="1">
      <alignment horizontal="center" vertical="center"/>
    </xf>
    <xf numFmtId="168" fontId="3" fillId="0" borderId="11" xfId="77" applyNumberFormat="1" applyFont="1" applyFill="1" applyBorder="1" applyAlignment="1">
      <alignment horizontal="center" vertical="center"/>
    </xf>
    <xf numFmtId="168" fontId="3" fillId="0" borderId="19" xfId="77" applyNumberFormat="1" applyFont="1" applyFill="1" applyBorder="1" applyAlignment="1">
      <alignment horizontal="center" vertical="center"/>
    </xf>
    <xf numFmtId="0" fontId="5" fillId="0" borderId="42" xfId="77" applyFont="1" applyFill="1" applyBorder="1" applyAlignment="1">
      <alignment horizontal="center" vertical="center"/>
    </xf>
    <xf numFmtId="0" fontId="5" fillId="0" borderId="43" xfId="77" applyFont="1" applyFill="1" applyBorder="1" applyAlignment="1">
      <alignment horizontal="center" vertical="center" wrapText="1"/>
    </xf>
    <xf numFmtId="0" fontId="5" fillId="0" borderId="43" xfId="77" applyFont="1" applyFill="1" applyBorder="1" applyAlignment="1">
      <alignment horizontal="center" vertical="center"/>
    </xf>
    <xf numFmtId="2" fontId="3" fillId="0" borderId="43" xfId="77" applyNumberFormat="1" applyFont="1" applyFill="1" applyBorder="1" applyAlignment="1">
      <alignment horizontal="center" vertical="center"/>
    </xf>
    <xf numFmtId="167" fontId="3" fillId="0" borderId="43" xfId="77" applyNumberFormat="1" applyFont="1" applyFill="1" applyBorder="1" applyAlignment="1">
      <alignment horizontal="center" vertical="center"/>
    </xf>
    <xf numFmtId="0" fontId="4" fillId="0" borderId="43" xfId="77" applyFont="1" applyFill="1" applyBorder="1" applyAlignment="1">
      <alignment horizontal="center" vertical="center"/>
    </xf>
    <xf numFmtId="168" fontId="3" fillId="0" borderId="44" xfId="77" applyNumberFormat="1" applyFont="1" applyFill="1" applyBorder="1" applyAlignment="1">
      <alignment horizontal="center" vertical="center"/>
    </xf>
    <xf numFmtId="2" fontId="3" fillId="34" borderId="8" xfId="77" applyNumberFormat="1" applyFont="1" applyFill="1" applyBorder="1" applyAlignment="1">
      <alignment horizontal="center"/>
    </xf>
    <xf numFmtId="168" fontId="3" fillId="0" borderId="8" xfId="77" applyNumberFormat="1" applyFont="1" applyFill="1" applyBorder="1" applyAlignment="1">
      <alignment horizontal="center" vertical="center"/>
    </xf>
    <xf numFmtId="2" fontId="4" fillId="34" borderId="8" xfId="77" applyNumberFormat="1" applyFont="1" applyFill="1" applyBorder="1" applyAlignment="1">
      <alignment horizontal="center"/>
    </xf>
    <xf numFmtId="0" fontId="9" fillId="0" borderId="8" xfId="125" applyFont="1" applyFill="1" applyBorder="1" applyAlignment="1">
      <alignment horizontal="left" wrapText="1"/>
    </xf>
    <xf numFmtId="0" fontId="3" fillId="0" borderId="8" xfId="77" applyFont="1" applyFill="1" applyBorder="1" applyAlignment="1">
      <alignment vertical="center"/>
    </xf>
    <xf numFmtId="0" fontId="3" fillId="0" borderId="8" xfId="77" applyFont="1" applyFill="1" applyBorder="1" applyAlignment="1">
      <alignment vertical="center" wrapText="1"/>
    </xf>
    <xf numFmtId="2" fontId="3" fillId="0" borderId="46" xfId="77" applyNumberFormat="1" applyFont="1" applyFill="1" applyBorder="1" applyAlignment="1">
      <alignment horizontal="center"/>
    </xf>
    <xf numFmtId="0" fontId="3" fillId="0" borderId="8" xfId="77" applyFont="1" applyFill="1" applyBorder="1" applyAlignment="1">
      <alignment horizontal="left" vertical="center" wrapText="1"/>
    </xf>
    <xf numFmtId="0" fontId="9" fillId="0" borderId="8" xfId="125" applyFont="1" applyFill="1" applyBorder="1" applyAlignment="1">
      <alignment horizontal="left" wrapText="1" indent="1"/>
    </xf>
    <xf numFmtId="167" fontId="3" fillId="0" borderId="45" xfId="77" applyNumberFormat="1" applyFont="1" applyFill="1" applyBorder="1" applyAlignment="1">
      <alignment horizontal="center"/>
    </xf>
    <xf numFmtId="0" fontId="9" fillId="0" borderId="8" xfId="125" applyFont="1" applyFill="1" applyBorder="1" applyAlignment="1">
      <alignment horizontal="center"/>
    </xf>
    <xf numFmtId="3" fontId="9" fillId="0" borderId="8" xfId="125" applyNumberFormat="1" applyFont="1" applyFill="1" applyBorder="1" applyAlignment="1">
      <alignment horizontal="center" vertical="center"/>
    </xf>
    <xf numFmtId="0" fontId="3" fillId="0" borderId="0" xfId="77" applyFont="1" applyFill="1" applyAlignment="1">
      <alignment horizontal="center"/>
    </xf>
    <xf numFmtId="0" fontId="7" fillId="0" borderId="0" xfId="77" applyFont="1" applyFill="1" applyAlignment="1">
      <alignment horizontal="center"/>
    </xf>
    <xf numFmtId="0" fontId="5" fillId="0" borderId="8" xfId="77" applyFont="1" applyFill="1" applyBorder="1" applyAlignment="1">
      <alignment horizontal="center" vertical="center" wrapText="1"/>
    </xf>
    <xf numFmtId="0" fontId="6" fillId="0" borderId="0" xfId="77" applyFont="1" applyFill="1" applyBorder="1" applyAlignment="1">
      <alignment horizontal="center" wrapText="1"/>
    </xf>
    <xf numFmtId="0" fontId="6" fillId="0" borderId="0" xfId="77" applyFont="1" applyFill="1" applyBorder="1" applyAlignment="1">
      <alignment horizontal="center"/>
    </xf>
    <xf numFmtId="0" fontId="5" fillId="0" borderId="8" xfId="77" applyFont="1" applyFill="1" applyBorder="1" applyAlignment="1">
      <alignment horizontal="center" vertical="center"/>
    </xf>
    <xf numFmtId="0" fontId="33" fillId="0" borderId="8" xfId="0" applyFont="1" applyBorder="1" applyAlignment="1">
      <alignment vertical="center"/>
    </xf>
    <xf numFmtId="0" fontId="4" fillId="0" borderId="8" xfId="77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7" fillId="0" borderId="0" xfId="77" applyFont="1" applyFill="1" applyAlignment="1">
      <alignment horizontal="center" wrapText="1"/>
    </xf>
    <xf numFmtId="0" fontId="3" fillId="0" borderId="0" xfId="77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77" applyFont="1" applyFill="1" applyBorder="1" applyAlignment="1">
      <alignment horizontal="center" vertical="center"/>
    </xf>
    <xf numFmtId="0" fontId="4" fillId="0" borderId="0" xfId="77" applyFont="1" applyFill="1" applyAlignment="1">
      <alignment horizontal="center" vertical="center"/>
    </xf>
    <xf numFmtId="0" fontId="4" fillId="0" borderId="22" xfId="77" applyFont="1" applyFill="1" applyBorder="1" applyAlignment="1">
      <alignment horizontal="left" vertical="center" wrapText="1"/>
    </xf>
    <xf numFmtId="0" fontId="4" fillId="0" borderId="23" xfId="77" applyFont="1" applyFill="1" applyBorder="1" applyAlignment="1">
      <alignment horizontal="left" vertical="center" wrapText="1"/>
    </xf>
    <xf numFmtId="0" fontId="4" fillId="0" borderId="24" xfId="77" applyFont="1" applyFill="1" applyBorder="1" applyAlignment="1">
      <alignment horizontal="center" vertical="center" wrapText="1"/>
    </xf>
    <xf numFmtId="0" fontId="4" fillId="0" borderId="25" xfId="77" applyFont="1" applyFill="1" applyBorder="1" applyAlignment="1">
      <alignment horizontal="center" vertical="center" wrapText="1"/>
    </xf>
    <xf numFmtId="0" fontId="4" fillId="0" borderId="26" xfId="77" applyFont="1" applyFill="1" applyBorder="1" applyAlignment="1">
      <alignment horizontal="center" vertical="center"/>
    </xf>
    <xf numFmtId="0" fontId="4" fillId="0" borderId="27" xfId="77" applyFont="1" applyFill="1" applyBorder="1" applyAlignment="1">
      <alignment horizontal="center" vertical="center"/>
    </xf>
    <xf numFmtId="0" fontId="4" fillId="0" borderId="28" xfId="77" applyFont="1" applyFill="1" applyBorder="1" applyAlignment="1">
      <alignment horizontal="center" vertical="center"/>
    </xf>
    <xf numFmtId="0" fontId="4" fillId="0" borderId="13" xfId="77" applyFont="1" applyFill="1" applyBorder="1" applyAlignment="1">
      <alignment horizontal="left" vertical="center" wrapText="1"/>
    </xf>
    <xf numFmtId="0" fontId="4" fillId="0" borderId="21" xfId="77" applyFont="1" applyFill="1" applyBorder="1" applyAlignment="1">
      <alignment horizontal="left" vertical="center" wrapText="1"/>
    </xf>
    <xf numFmtId="0" fontId="4" fillId="0" borderId="12" xfId="77" applyFont="1" applyFill="1" applyBorder="1" applyAlignment="1">
      <alignment horizontal="center" vertical="center" wrapText="1"/>
    </xf>
    <xf numFmtId="0" fontId="4" fillId="0" borderId="11" xfId="77" applyFont="1" applyFill="1" applyBorder="1" applyAlignment="1">
      <alignment horizontal="center" vertical="center" wrapText="1"/>
    </xf>
    <xf numFmtId="0" fontId="4" fillId="0" borderId="12" xfId="77" applyFont="1" applyFill="1" applyBorder="1" applyAlignment="1">
      <alignment horizontal="center" vertical="center"/>
    </xf>
    <xf numFmtId="0" fontId="4" fillId="0" borderId="14" xfId="77" applyFont="1" applyFill="1" applyBorder="1" applyAlignment="1">
      <alignment horizontal="center" vertical="center"/>
    </xf>
    <xf numFmtId="0" fontId="34" fillId="0" borderId="0" xfId="77" applyFont="1" applyFill="1" applyAlignment="1">
      <alignment horizontal="center" vertical="center" wrapText="1"/>
    </xf>
    <xf numFmtId="0" fontId="4" fillId="0" borderId="38" xfId="77" applyFont="1" applyFill="1" applyBorder="1" applyAlignment="1">
      <alignment horizontal="left" vertical="center" wrapText="1"/>
    </xf>
  </cellXfs>
  <cellStyles count="128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Денежный 2" xfId="94"/>
    <cellStyle name="Денежный 3" xfId="95"/>
    <cellStyle name="Заголовок 1 2" xfId="55"/>
    <cellStyle name="Заголовок 1 3" xfId="56"/>
    <cellStyle name="Заголовок 2 2" xfId="57"/>
    <cellStyle name="Заголовок 2 3" xfId="58"/>
    <cellStyle name="Заголовок 3 2" xfId="59"/>
    <cellStyle name="Заголовок 3 3" xfId="60"/>
    <cellStyle name="Заголовок 4 2" xfId="61"/>
    <cellStyle name="Заголовок 4 3" xfId="62"/>
    <cellStyle name="Итог 2" xfId="63"/>
    <cellStyle name="Итог 3" xfId="64"/>
    <cellStyle name="Контрольная ячейка 2" xfId="65"/>
    <cellStyle name="Контрольная ячейка 3" xfId="66"/>
    <cellStyle name="Название 2" xfId="67"/>
    <cellStyle name="Название 3" xfId="68"/>
    <cellStyle name="Нейтральный 2" xfId="69"/>
    <cellStyle name="Нейтральный 3" xfId="70"/>
    <cellStyle name="Обычный" xfId="0" builtinId="0"/>
    <cellStyle name="Обычный 10 2" xfId="96"/>
    <cellStyle name="Обычный 2" xfId="71"/>
    <cellStyle name="Обычный 2 2" xfId="72"/>
    <cellStyle name="Обычный 2 2 2" xfId="73"/>
    <cellStyle name="Обычный 2 2 3" xfId="97"/>
    <cellStyle name="Обычный 2 3" xfId="98"/>
    <cellStyle name="Обычный 2 3 2" xfId="99"/>
    <cellStyle name="Обычный 2 4" xfId="100"/>
    <cellStyle name="Обычный 2 5" xfId="126"/>
    <cellStyle name="Обычный 3" xfId="74"/>
    <cellStyle name="Обычный 3 2" xfId="75"/>
    <cellStyle name="Обычный 3 2 2" xfId="101"/>
    <cellStyle name="Обычный 3 3" xfId="102"/>
    <cellStyle name="Обычный 3 4" xfId="103"/>
    <cellStyle name="Обычный 3 5" xfId="127"/>
    <cellStyle name="Обычный 31 2" xfId="104"/>
    <cellStyle name="Обычный 32 2" xfId="105"/>
    <cellStyle name="Обычный 33 2" xfId="106"/>
    <cellStyle name="Обычный 34 2" xfId="107"/>
    <cellStyle name="Обычный 4" xfId="76"/>
    <cellStyle name="Обычный 4 2" xfId="108"/>
    <cellStyle name="Обычный 4 3" xfId="125"/>
    <cellStyle name="Обычный 5" xfId="109"/>
    <cellStyle name="Обычный 6" xfId="110"/>
    <cellStyle name="Обычный 7" xfId="124"/>
    <cellStyle name="Обычный_Задания1" xfId="77"/>
    <cellStyle name="Плохой 2" xfId="78"/>
    <cellStyle name="Плохой 3" xfId="79"/>
    <cellStyle name="Пояснение 2" xfId="80"/>
    <cellStyle name="Пояснение 3" xfId="81"/>
    <cellStyle name="Примечание 2" xfId="82"/>
    <cellStyle name="Примечание 3" xfId="83"/>
    <cellStyle name="Примечание 4" xfId="111"/>
    <cellStyle name="Процентный 2" xfId="112"/>
    <cellStyle name="Связанная ячейка 2" xfId="84"/>
    <cellStyle name="Связанная ячейка 3" xfId="85"/>
    <cellStyle name="Текст предупреждения 2" xfId="86"/>
    <cellStyle name="Текст предупреждения 3" xfId="87"/>
    <cellStyle name="Финансовый [0] 10 2" xfId="113"/>
    <cellStyle name="Финансовый 10" xfId="114"/>
    <cellStyle name="Финансовый 11" xfId="115"/>
    <cellStyle name="Финансовый 12" xfId="116"/>
    <cellStyle name="Финансовый 13" xfId="117"/>
    <cellStyle name="Финансовый 2" xfId="88"/>
    <cellStyle name="Финансовый 2 2" xfId="89"/>
    <cellStyle name="Финансовый 2 3" xfId="118"/>
    <cellStyle name="Финансовый 3" xfId="90"/>
    <cellStyle name="Финансовый 4" xfId="91"/>
    <cellStyle name="Финансовый 5" xfId="119"/>
    <cellStyle name="Финансовый 6" xfId="120"/>
    <cellStyle name="Финансовый 7" xfId="121"/>
    <cellStyle name="Финансовый 8" xfId="122"/>
    <cellStyle name="Финансовый 9" xfId="123"/>
    <cellStyle name="Хороший 2" xfId="92"/>
    <cellStyle name="Хороший 3" xfId="9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62465" name="Text Box 1"/>
        <xdr:cNvSpPr txBox="1">
          <a:spLocks noChangeArrowheads="1"/>
        </xdr:cNvSpPr>
      </xdr:nvSpPr>
      <xdr:spPr bwMode="auto">
        <a:xfrm>
          <a:off x="11811000" y="1276350"/>
          <a:ext cx="0" cy="34385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62466" name="Text Box 2"/>
        <xdr:cNvSpPr txBox="1">
          <a:spLocks noChangeArrowheads="1"/>
        </xdr:cNvSpPr>
      </xdr:nvSpPr>
      <xdr:spPr bwMode="auto">
        <a:xfrm>
          <a:off x="11811000" y="1276350"/>
          <a:ext cx="0" cy="34385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0</xdr:colOff>
      <xdr:row>23</xdr:row>
      <xdr:rowOff>152400</xdr:rowOff>
    </xdr:to>
    <xdr:sp macro="" textlink="">
      <xdr:nvSpPr>
        <xdr:cNvPr id="62467" name="Text Box 3"/>
        <xdr:cNvSpPr txBox="1">
          <a:spLocks noChangeArrowheads="1"/>
        </xdr:cNvSpPr>
      </xdr:nvSpPr>
      <xdr:spPr bwMode="auto">
        <a:xfrm>
          <a:off x="11811000" y="1276350"/>
          <a:ext cx="0" cy="2790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62468" name="Text Box 4"/>
        <xdr:cNvSpPr txBox="1">
          <a:spLocks noChangeArrowheads="1"/>
        </xdr:cNvSpPr>
      </xdr:nvSpPr>
      <xdr:spPr bwMode="auto">
        <a:xfrm>
          <a:off x="11811000" y="1276350"/>
          <a:ext cx="0" cy="28384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 editAs="oneCell">
    <xdr:from>
      <xdr:col>3</xdr:col>
      <xdr:colOff>861060</xdr:colOff>
      <xdr:row>0</xdr:row>
      <xdr:rowOff>0</xdr:rowOff>
    </xdr:from>
    <xdr:to>
      <xdr:col>7</xdr:col>
      <xdr:colOff>1013460</xdr:colOff>
      <xdr:row>3</xdr:row>
      <xdr:rowOff>164465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0"/>
          <a:ext cx="1303020" cy="1292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0258425" y="2238375"/>
          <a:ext cx="0" cy="4381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18 место                                1.2. По уд.весу прибыльных предприятий -  21 место                                                                   1.3. По вводу жилья на 1000 жителей - 17 место                                                      1.4. По производству мяса на душу населения - 9 место                                                              1.5. По производству молока на душу населения - 10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13 место                                            2.2. По реализации платных услуг на душу -  24 место                                                                   2.3. По ср. месячной зар.плате на 1 работника - 19 место                                                                2.4. По уровню зарегистрированной безработицы (по убыванию показателя) - 12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1" name="Text Box 21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258425" y="2676525"/>
          <a:ext cx="0" cy="13049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 editAs="oneCell">
    <xdr:from>
      <xdr:col>14</xdr:col>
      <xdr:colOff>402771</xdr:colOff>
      <xdr:row>0</xdr:row>
      <xdr:rowOff>0</xdr:rowOff>
    </xdr:from>
    <xdr:to>
      <xdr:col>15</xdr:col>
      <xdr:colOff>878477</xdr:colOff>
      <xdr:row>6</xdr:row>
      <xdr:rowOff>116568</xdr:rowOff>
    </xdr:to>
    <xdr:pic>
      <xdr:nvPicPr>
        <xdr:cNvPr id="23" name="Рисунок 2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1171" y="0"/>
          <a:ext cx="1303020" cy="1292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11</xdr:row>
      <xdr:rowOff>0</xdr:rowOff>
    </xdr:from>
    <xdr:to>
      <xdr:col>20</xdr:col>
      <xdr:colOff>0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182975" y="2428875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448925" y="2428875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448925" y="2428875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448925" y="2428875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448925" y="2428875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448925" y="2428875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0448925" y="2428875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0448925" y="2428875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0448925" y="2428875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11206</xdr:colOff>
      <xdr:row>11</xdr:row>
      <xdr:rowOff>0</xdr:rowOff>
    </xdr:from>
    <xdr:to>
      <xdr:col>12</xdr:col>
      <xdr:colOff>11206</xdr:colOff>
      <xdr:row>12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0460131" y="2428875"/>
          <a:ext cx="0" cy="60007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 editAs="oneCell">
    <xdr:from>
      <xdr:col>14</xdr:col>
      <xdr:colOff>642257</xdr:colOff>
      <xdr:row>0</xdr:row>
      <xdr:rowOff>0</xdr:rowOff>
    </xdr:from>
    <xdr:to>
      <xdr:col>16</xdr:col>
      <xdr:colOff>72934</xdr:colOff>
      <xdr:row>6</xdr:row>
      <xdr:rowOff>116568</xdr:rowOff>
    </xdr:to>
    <xdr:pic>
      <xdr:nvPicPr>
        <xdr:cNvPr id="12" name="Рисунок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2543" y="0"/>
          <a:ext cx="1303020" cy="12922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- 6 место                                1.2. По уд.весу прибыльных предприятий - 30 место                                                                   1.3. По вводу жилья на 1000 жителей -  23 место                                                      1.4. По производству мяса на душу населения - 13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29 место                                            2.2. По реализации платных услуг на душу -  34 место                                                                   2.3. По ср. месячной зар.плате на 1 работника - 27 место                                                                2.4. По уровню зарегистрированной безработицы ( по убыванию показателя) - 33 место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39325" y="2228850"/>
          <a:ext cx="0" cy="8001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18 место                                1.2. По уд.весу прибыльных предприятий -  21 место                                                                   1.3. По вводу жилья на 1000 жителей - 17 место                                                      1.4. По производству мяса на душу населения - 9 место                                                              1.5. По производству молока на душу населения - 10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13 место                                            2.2. По реализации платных услуг на душу -  24 место                                                                   2.3. По ср. месячной зар.плате на 1 работника - 19 место                                                                2.4. По уровню зарегистрированной безработицы (по убыванию показателя) - 12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839325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9839325" y="2228850"/>
          <a:ext cx="0" cy="8001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 editAs="oneCell">
    <xdr:from>
      <xdr:col>14</xdr:col>
      <xdr:colOff>487680</xdr:colOff>
      <xdr:row>0</xdr:row>
      <xdr:rowOff>0</xdr:rowOff>
    </xdr:from>
    <xdr:to>
      <xdr:col>16</xdr:col>
      <xdr:colOff>104140</xdr:colOff>
      <xdr:row>6</xdr:row>
      <xdr:rowOff>12065</xdr:rowOff>
    </xdr:to>
    <xdr:pic>
      <xdr:nvPicPr>
        <xdr:cNvPr id="16" name="Рисунок 1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1600" y="0"/>
          <a:ext cx="1303020" cy="12922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10</xdr:row>
      <xdr:rowOff>0</xdr:rowOff>
    </xdr:from>
    <xdr:to>
      <xdr:col>19</xdr:col>
      <xdr:colOff>0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268575" y="2228850"/>
          <a:ext cx="0" cy="10858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- 28 место                                1.2. По уд.весу прибыльных предприятий - 27 место                                                                   1.3. По вводу жилья на 1000 жителей - 24 место                                                      1.4. По производству мяса на душу населения - 22 место                                                              1.5. По производству молока на душу населения - 15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- 16 место                                                2.2. По реализации платных услуг на душу - 27 место                                                                   2.3. По ср. месячной зар.плате на 1 работника - 22 место                                                                2.4. По уровню зарегистрированной безработицы (по убыванию показателя) - 14 место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68575" y="2228850"/>
          <a:ext cx="0" cy="10858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18 место                                1.2. По уд.весу прибыльных предприятий -  21 место                                                                   1.3. По вводу жилья на 1000 жителей - 17 место                                                      1.4. По производству мяса на душу населения - 9 место                                                              1.5. По производству молока на душу населения - 10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13 место                                            2.2. По реализации платных услуг на душу -  24 место                                                                   2.3. По ср. месячной зар.плате на 1 работника - 19 место                                                                2.4. По уровню зарегистрированной безработицы (по убыванию показателя) - 12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334625" y="2657475"/>
          <a:ext cx="0" cy="6572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10334625" y="2428875"/>
          <a:ext cx="0" cy="8858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 editAs="oneCell">
    <xdr:from>
      <xdr:col>14</xdr:col>
      <xdr:colOff>558800</xdr:colOff>
      <xdr:row>0</xdr:row>
      <xdr:rowOff>0</xdr:rowOff>
    </xdr:from>
    <xdr:to>
      <xdr:col>16</xdr:col>
      <xdr:colOff>73660</xdr:colOff>
      <xdr:row>6</xdr:row>
      <xdr:rowOff>73025</xdr:rowOff>
    </xdr:to>
    <xdr:pic>
      <xdr:nvPicPr>
        <xdr:cNvPr id="16" name="Рисунок 1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9760" y="0"/>
          <a:ext cx="1303020" cy="12922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2228850"/>
          <a:ext cx="0" cy="16954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- 23 место                                1.2. По уд.весу прибыльных предприятий - 15 место                                                                   1.3. По вводу жилья на 1000 жителей - 2 место                                                      1.4. По производству мяса на душу населения -17  место                                                              1.5. По производству молока на душу населения - 21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 4 место                                            2.2. По реализации платных услуг на душу -  5 место                                                                   2.3. По ср. месячной зар.плате на 1 работника -  4 место                                                                2.4. По уровню зарегистрированной безработицы (по убыванию показателя) - 7 место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972675" y="2228850"/>
          <a:ext cx="0" cy="16954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18 место                                1.2. По уд.весу прибыльных предприятий -  21 место                                                                   1.3. По вводу жилья на 1000 жителей - 17 место                                                      1.4. По производству мяса на душу населения - 9 место                                                              1.5. По производству молока на душу населения - 10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13 место                                            2.2. По реализации платных услуг на душу -  24 место                                                                   2.3. По ср. месячной зар.плате на 1 работника - 19 место                                                                2.4. По уровню зарегистрированной безработицы (по убыванию показателя) - 12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972675" y="2828925"/>
          <a:ext cx="0" cy="109537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972675" y="2428875"/>
          <a:ext cx="0" cy="12954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972675" y="2428875"/>
          <a:ext cx="0" cy="12954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972675" y="2428875"/>
          <a:ext cx="0" cy="14954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972675" y="2428875"/>
          <a:ext cx="0" cy="14954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972675" y="2428875"/>
          <a:ext cx="0" cy="12954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9972675" y="2428875"/>
          <a:ext cx="0" cy="12954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9972675" y="2428875"/>
          <a:ext cx="0" cy="14954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9972675" y="2428875"/>
          <a:ext cx="0" cy="14954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972675" y="2428875"/>
          <a:ext cx="0" cy="12954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972675" y="2428875"/>
          <a:ext cx="0" cy="12954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 editAs="oneCell">
    <xdr:from>
      <xdr:col>14</xdr:col>
      <xdr:colOff>568960</xdr:colOff>
      <xdr:row>0</xdr:row>
      <xdr:rowOff>0</xdr:rowOff>
    </xdr:from>
    <xdr:to>
      <xdr:col>16</xdr:col>
      <xdr:colOff>63500</xdr:colOff>
      <xdr:row>6</xdr:row>
      <xdr:rowOff>73025</xdr:rowOff>
    </xdr:to>
    <xdr:pic>
      <xdr:nvPicPr>
        <xdr:cNvPr id="16" name="Рисунок 1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4800" y="0"/>
          <a:ext cx="1303020" cy="12922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839450" y="2228850"/>
          <a:ext cx="0" cy="27432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20 место                                1.2. По уд.весу прибыльных предприятий - 1 место                                                                   1.3. По вводу жилья на 1000 жителей -  28 место                                                      1.4. По производству мяса на душу населения - 30 место                                                              1.5. По производству молока на душу населения - 26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 -            3 место                                            2.2. По реализации платных услуг на душу -  1 место                                                                   2.3. По ср. месячной зар.плате на 1 работника -  1 место                                                                2.4. По уровню зарегистрированной безработицы (по убыванию показателя) - 6 место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839450" y="2228850"/>
          <a:ext cx="0" cy="27432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18 место                                1.2. По уд.весу прибыльных предприятий -  21 место                                                                   1.3. По вводу жилья на 1000 жителей - 17 место                                                      1.4. По производству мяса на душу населения - 9 место                                                              1.5. По производству молока на душу населения - 10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13 место                                            2.2. По реализации платных услуг на душу -  24 место                                                                   2.3. По ср. месячной зар.плате на 1 работника - 19 место                                                                2.4. По уровню зарегистрированной безработицы (по убыванию показателя) - 12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839450" y="3733800"/>
          <a:ext cx="0" cy="12382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839450" y="2895600"/>
          <a:ext cx="0" cy="20764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839450" y="2895600"/>
          <a:ext cx="0" cy="20764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839450" y="2628900"/>
          <a:ext cx="0" cy="23431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0839450" y="2628900"/>
          <a:ext cx="0" cy="23431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0839450" y="2628900"/>
          <a:ext cx="0" cy="23431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0839450" y="2628900"/>
          <a:ext cx="0" cy="23431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0839450" y="2628900"/>
          <a:ext cx="0" cy="23431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10839450" y="2628900"/>
          <a:ext cx="0" cy="23431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0839450" y="2628900"/>
          <a:ext cx="0" cy="23431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0839450" y="2628900"/>
          <a:ext cx="0" cy="23431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 editAs="oneCell">
    <xdr:from>
      <xdr:col>13</xdr:col>
      <xdr:colOff>729343</xdr:colOff>
      <xdr:row>0</xdr:row>
      <xdr:rowOff>0</xdr:rowOff>
    </xdr:from>
    <xdr:to>
      <xdr:col>15</xdr:col>
      <xdr:colOff>388620</xdr:colOff>
      <xdr:row>4</xdr:row>
      <xdr:rowOff>181882</xdr:rowOff>
    </xdr:to>
    <xdr:pic>
      <xdr:nvPicPr>
        <xdr:cNvPr id="15" name="Рисунок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0314" y="0"/>
          <a:ext cx="1303020" cy="12922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2 место                                1.2. По уд.весу прибыльных предприятий - 11 место                                                                   1.3. По вводу жилья на 1000 жителей -  25 место                                                      1.4. По производству мяса на душу населения -  11 место                                                              1.5. По производству молока на душу населения - 6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34 место                                            2.2. По реализации платных услуг на душу -  23 место                                                                   2.3. По ср. месячной зар.плате на 1 работника - 29  место                                                                2.4. По уровню зарегистрированной безработицы        ( по убыванию показателя) -               20 место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134600" y="2228850"/>
          <a:ext cx="0" cy="8001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18 место                                1.2. По уд.весу прибыльных предприятий -  21 место                                                                   1.3. По вводу жилья на 1000 жителей - 17 место                                                      1.4. По производству мяса на душу населения - 9 место                                                              1.5. По производству молока на душу населения - 10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13 место                                            2.2. По реализации платных услуг на душу -  24 место                                                                   2.3. По ср. месячной зар.плате на 1 работника - 19 место                                                                2.4. По уровню зарегистрированной безработицы (по убыванию показателя) - 12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- 7 место                                1.2. По уд.весу прибыльных предприятий - 22 место                                                                   1.3. По вводу жилья на 1000 жителей -  9 место                                                      1.4. По производству мяса на душу населения -  3 место                                                              1.5. По производству молока на душу населения - 4 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- 19 место                                            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2.2. По реализации платных услуг на душу -  29 место                                                                   2.3. По ср. месячной зар.плате на 1 работника - 34 место                                                                2.4. По уровню зарегистрированной безработицы    ( по убыванию показателя) -             10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-10 место                                1.2. По уд.весу прибыльных предприятий - 25 место                                                                   1.3. По вводу жилья на 1000 жителей - 5 место                                                      1.4. По производству мяса на душу населения - 12 место                                                              1.5. По производству молока на душу населения - 11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- 29 место                                                2.2. По реализации платных услуг на душу - 29 место                                                                   2.3. По ср. месячной зар.плате на 1 работника - 35 место                                                                2.4. По уровню зарегистрированной безработицы (по убыванию показателя) - 26 место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10134600" y="2628900"/>
          <a:ext cx="0" cy="40005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 editAs="oneCell">
    <xdr:from>
      <xdr:col>14</xdr:col>
      <xdr:colOff>518160</xdr:colOff>
      <xdr:row>0</xdr:row>
      <xdr:rowOff>0</xdr:rowOff>
    </xdr:from>
    <xdr:to>
      <xdr:col>16</xdr:col>
      <xdr:colOff>33020</xdr:colOff>
      <xdr:row>6</xdr:row>
      <xdr:rowOff>73025</xdr:rowOff>
    </xdr:to>
    <xdr:pic>
      <xdr:nvPicPr>
        <xdr:cNvPr id="16" name="Рисунок 1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4800" y="0"/>
          <a:ext cx="1303020" cy="12922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91725" y="2228850"/>
          <a:ext cx="0" cy="10382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- 21 место                                1.2. По уд.весу прибыльных предприятий - 7 место                                                                   1.3. По вводу жилья на 1000 жителей -  _  место                                                      1.4. По производству мяса на душу населения - 20 место                                                              1.5. По производству молока на душу населения - 15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32 место                                            2.2. По реализации платных услуг на душу -  5 место                                                                   2.3. По ср. месячной зар.плате на 1 работника - 10  место                                                                2.4. По уровню зарегистрированной безработицы       ( по убыванию показателя) -              7 место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991725" y="2228850"/>
          <a:ext cx="0" cy="1038225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18 место                                1.2. По уд.весу прибыльных предприятий -  21 место                                                                   1.3. По вводу жилья на 1000 жителей - 17 место                                                      1.4. По производству мяса на душу населения - 9 место                                                              1.5. По производству молока на душу населения - 10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13 место                                            2.2. По реализации платных услуг на душу -  24 место                                                                   2.3. По ср. месячной зар.плате на 1 работника - 19 место                                                                2.4. По уровню зарегистрированной безработицы (по убыванию показателя) - 12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991725" y="2428875"/>
          <a:ext cx="0" cy="8382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991725" y="2428875"/>
          <a:ext cx="0" cy="8382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991725" y="2428875"/>
          <a:ext cx="0" cy="8382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9991725" y="2428875"/>
          <a:ext cx="0" cy="8382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 9 место                                1.2. По уд.весу прибыльных предприятий - 31 место                                                                   1.3. По вводу жилья на 1000 жителей - _ место                                                      1.4. По производству мяса на душу населения - 14 место                                                              1.5. По производству молока на душу населения - 19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 12 место                                            2.2. По реализации платных услуг на душу -  10 место                                                                   2.3. По ср. месячной зар.плате на 1 работника - 14  место                                                                2.4. По уровню зарегистрированной безработицы ( по убыванию показателя) - 32 место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9991725" y="2428875"/>
          <a:ext cx="0" cy="838200"/>
        </a:xfrm>
        <a:prstGeom prst="rect">
          <a:avLst/>
        </a:prstGeom>
        <a:solidFill>
          <a:srgbClr val="FFFFFF"/>
        </a:solidFill>
        <a:ln w="2857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 Cyr"/>
            </a:rPr>
            <a:t>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 I.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Основные экономические показатели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1.1. По объему производства потребительских товаров на душу населения - 16 место                                1.2. По уд.весу прибыльных предприятий - 11 место                                                                   1.3. По вводу жилья на 1000 жителей -  8 место                                                      1.4. По производству мяса на душу населения -  16 место                                                              1.5. По производству молока на душу населения -  9 место                                                  </a:t>
          </a:r>
          <a:r>
            <a:rPr lang="en-US" sz="1300" b="1" i="0" strike="noStrike">
              <a:solidFill>
                <a:srgbClr val="000000"/>
              </a:solidFill>
              <a:latin typeface="Times New Roman Cyr"/>
            </a:rPr>
            <a:t>II. </a:t>
          </a:r>
          <a:r>
            <a:rPr lang="ru-RU" sz="1300" b="1" i="0" strike="noStrike">
              <a:solidFill>
                <a:srgbClr val="000000"/>
              </a:solidFill>
              <a:latin typeface="Times New Roman Cyr"/>
            </a:rPr>
            <a:t>Некоторые показатели  социальной сферы       </a:t>
          </a:r>
          <a:r>
            <a:rPr lang="ru-RU" sz="1200" b="0" i="0" strike="noStrike">
              <a:solidFill>
                <a:srgbClr val="000000"/>
              </a:solidFill>
              <a:latin typeface="Times New Roman Cyr"/>
            </a:rPr>
            <a:t>                                                         2.1. По обороту розничной торговли на душу населения -           11 место                                                   2.2. По реализации платных услуг на душу -  18 место                                                                   2.3. По ср. месячной зар.плате на 1 работника -  32 место                                                                2.4. По уровню зарегистрированной безработицы ( по убыванию показателя) - 25 место</a:t>
          </a:r>
        </a:p>
      </xdr:txBody>
    </xdr:sp>
    <xdr:clientData/>
  </xdr:twoCellAnchor>
  <xdr:twoCellAnchor editAs="oneCell">
    <xdr:from>
      <xdr:col>14</xdr:col>
      <xdr:colOff>457200</xdr:colOff>
      <xdr:row>0</xdr:row>
      <xdr:rowOff>0</xdr:rowOff>
    </xdr:from>
    <xdr:to>
      <xdr:col>15</xdr:col>
      <xdr:colOff>867592</xdr:colOff>
      <xdr:row>6</xdr:row>
      <xdr:rowOff>116568</xdr:rowOff>
    </xdr:to>
    <xdr:pic>
      <xdr:nvPicPr>
        <xdr:cNvPr id="9" name="Рисунок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5229" y="0"/>
          <a:ext cx="1303020" cy="1292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Normal="75" zoomScaleSheetLayoutView="100" workbookViewId="0">
      <selection activeCell="D2" sqref="D2"/>
    </sheetView>
  </sheetViews>
  <sheetFormatPr defaultColWidth="10.6640625" defaultRowHeight="15.6" x14ac:dyDescent="0.3"/>
  <cols>
    <col min="1" max="1" width="54.33203125" style="2" customWidth="1"/>
    <col min="2" max="2" width="18" style="2" bestFit="1" customWidth="1"/>
    <col min="3" max="3" width="16.77734375" style="2" bestFit="1" customWidth="1"/>
    <col min="4" max="4" width="16.77734375" style="5" bestFit="1" customWidth="1"/>
    <col min="5" max="5" width="12.77734375" style="5" hidden="1" customWidth="1"/>
    <col min="6" max="6" width="12.33203125" style="5" hidden="1" customWidth="1"/>
    <col min="7" max="7" width="12.77734375" style="5" hidden="1" customWidth="1"/>
    <col min="8" max="8" width="17.109375" style="1" bestFit="1" customWidth="1"/>
    <col min="9" max="11" width="12.77734375" style="1" hidden="1" customWidth="1"/>
    <col min="12" max="12" width="16.77734375" style="1" bestFit="1" customWidth="1"/>
    <col min="13" max="14" width="12.77734375" style="1" hidden="1" customWidth="1"/>
    <col min="15" max="15" width="13.33203125" style="1" hidden="1" customWidth="1"/>
    <col min="16" max="16" width="16.77734375" style="3" bestFit="1" customWidth="1"/>
    <col min="17" max="19" width="12.77734375" style="2" hidden="1" customWidth="1"/>
    <col min="20" max="20" width="10.109375" style="2" customWidth="1"/>
    <col min="21" max="21" width="13.33203125" style="2" customWidth="1"/>
    <col min="22" max="31" width="10.6640625" style="2" customWidth="1"/>
    <col min="32" max="32" width="15.109375" style="2" customWidth="1"/>
    <col min="33" max="34" width="10.6640625" style="2" customWidth="1"/>
    <col min="35" max="16384" width="10.6640625" style="2"/>
  </cols>
  <sheetData>
    <row r="1" spans="1:33" s="1" customFormat="1" ht="17.399999999999999" x14ac:dyDescent="0.3">
      <c r="A1" s="23"/>
      <c r="B1" s="23"/>
      <c r="C1" s="23"/>
      <c r="D1" s="23"/>
      <c r="E1" s="23"/>
      <c r="F1" s="23"/>
      <c r="G1" s="23"/>
      <c r="H1" s="138" t="s">
        <v>52</v>
      </c>
      <c r="I1" s="138"/>
      <c r="J1" s="138"/>
      <c r="K1" s="138"/>
      <c r="L1" s="138"/>
      <c r="M1" s="138"/>
      <c r="N1" s="138"/>
      <c r="O1" s="138"/>
      <c r="P1" s="138"/>
    </row>
    <row r="2" spans="1:33" s="1" customFormat="1" ht="54" customHeight="1" x14ac:dyDescent="0.3">
      <c r="A2" s="22"/>
      <c r="B2" s="22"/>
      <c r="C2" s="22"/>
      <c r="D2" s="22"/>
      <c r="E2" s="22"/>
      <c r="F2" s="22"/>
      <c r="G2" s="22"/>
      <c r="H2" s="146" t="s">
        <v>80</v>
      </c>
      <c r="I2" s="146"/>
      <c r="J2" s="146"/>
      <c r="K2" s="146"/>
      <c r="L2" s="146"/>
      <c r="M2" s="146"/>
      <c r="N2" s="146"/>
      <c r="O2" s="146"/>
      <c r="P2" s="146"/>
    </row>
    <row r="3" spans="1:33" s="1" customFormat="1" ht="17.399999999999999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33" s="1" customFormat="1" ht="36.6" customHeight="1" x14ac:dyDescent="0.3">
      <c r="A4" s="140" t="s">
        <v>64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</row>
    <row r="5" spans="1:33" s="1" customFormat="1" ht="16.2" thickBot="1" x14ac:dyDescent="0.35">
      <c r="A5" s="11"/>
      <c r="B5" s="8"/>
      <c r="C5" s="1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"/>
    </row>
    <row r="6" spans="1:33" s="102" customFormat="1" ht="15.75" customHeight="1" x14ac:dyDescent="0.25">
      <c r="A6" s="139" t="s">
        <v>6</v>
      </c>
      <c r="B6" s="139" t="s">
        <v>43</v>
      </c>
      <c r="C6" s="139" t="s">
        <v>5</v>
      </c>
      <c r="D6" s="142" t="s">
        <v>70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18"/>
      <c r="R6" s="100"/>
      <c r="S6" s="101"/>
    </row>
    <row r="7" spans="1:33" s="102" customFormat="1" ht="16.8" x14ac:dyDescent="0.25">
      <c r="A7" s="139"/>
      <c r="B7" s="139"/>
      <c r="C7" s="139"/>
      <c r="D7" s="96" t="s">
        <v>58</v>
      </c>
      <c r="E7" s="96" t="s">
        <v>8</v>
      </c>
      <c r="F7" s="96" t="s">
        <v>9</v>
      </c>
      <c r="G7" s="96" t="s">
        <v>10</v>
      </c>
      <c r="H7" s="96" t="s">
        <v>59</v>
      </c>
      <c r="I7" s="96" t="s">
        <v>11</v>
      </c>
      <c r="J7" s="96" t="s">
        <v>12</v>
      </c>
      <c r="K7" s="96" t="s">
        <v>13</v>
      </c>
      <c r="L7" s="96" t="s">
        <v>60</v>
      </c>
      <c r="M7" s="96" t="s">
        <v>14</v>
      </c>
      <c r="N7" s="96" t="s">
        <v>15</v>
      </c>
      <c r="O7" s="96" t="s">
        <v>16</v>
      </c>
      <c r="P7" s="96" t="s">
        <v>61</v>
      </c>
      <c r="Q7" s="119" t="s">
        <v>17</v>
      </c>
      <c r="R7" s="96" t="s">
        <v>18</v>
      </c>
      <c r="S7" s="97" t="s">
        <v>19</v>
      </c>
    </row>
    <row r="8" spans="1:33" s="105" customFormat="1" ht="19.5" customHeight="1" x14ac:dyDescent="0.25">
      <c r="A8" s="142" t="s">
        <v>39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20"/>
      <c r="R8" s="103"/>
      <c r="S8" s="104"/>
    </row>
    <row r="9" spans="1:33" s="105" customFormat="1" ht="15.75" hidden="1" customHeight="1" x14ac:dyDescent="0.25">
      <c r="A9" s="130" t="s">
        <v>21</v>
      </c>
      <c r="B9" s="55" t="s">
        <v>0</v>
      </c>
      <c r="C9" s="106" t="e">
        <f>D9+H9+L9+P9</f>
        <v>#REF!</v>
      </c>
      <c r="D9" s="106" t="e">
        <f>SUM(E9:G9)</f>
        <v>#REF!</v>
      </c>
      <c r="E9" s="107" t="e">
        <f>SUM(#REF!)</f>
        <v>#REF!</v>
      </c>
      <c r="F9" s="107" t="e">
        <f>SUM(#REF!)</f>
        <v>#REF!</v>
      </c>
      <c r="G9" s="107" t="e">
        <f>SUM(#REF!)</f>
        <v>#REF!</v>
      </c>
      <c r="H9" s="106" t="e">
        <f>SUM(I9:K9)</f>
        <v>#REF!</v>
      </c>
      <c r="I9" s="107" t="e">
        <f>SUM(#REF!)</f>
        <v>#REF!</v>
      </c>
      <c r="J9" s="107" t="e">
        <f>SUM(#REF!)</f>
        <v>#REF!</v>
      </c>
      <c r="K9" s="107" t="e">
        <f>SUM(#REF!)</f>
        <v>#REF!</v>
      </c>
      <c r="L9" s="106" t="e">
        <f>SUM(M9:O9)</f>
        <v>#REF!</v>
      </c>
      <c r="M9" s="107" t="e">
        <f>SUM(#REF!)</f>
        <v>#REF!</v>
      </c>
      <c r="N9" s="107" t="e">
        <f>SUM(#REF!)</f>
        <v>#REF!</v>
      </c>
      <c r="O9" s="107" t="e">
        <f>SUM(#REF!)</f>
        <v>#REF!</v>
      </c>
      <c r="P9" s="106" t="e">
        <f>SUM(Q9:S9)</f>
        <v>#REF!</v>
      </c>
      <c r="Q9" s="121" t="e">
        <f>SUM(#REF!)</f>
        <v>#REF!</v>
      </c>
      <c r="R9" s="107" t="e">
        <f>SUM(#REF!)</f>
        <v>#REF!</v>
      </c>
      <c r="S9" s="108" t="e">
        <f>SUM(#REF!)</f>
        <v>#REF!</v>
      </c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</row>
    <row r="10" spans="1:33" s="105" customFormat="1" ht="15.75" hidden="1" customHeight="1" x14ac:dyDescent="0.25">
      <c r="A10" s="130" t="s">
        <v>22</v>
      </c>
      <c r="B10" s="55" t="s">
        <v>1</v>
      </c>
      <c r="C10" s="106" t="e">
        <f t="shared" ref="C10:C19" si="0">D10+H10+L10+P10</f>
        <v>#REF!</v>
      </c>
      <c r="D10" s="106" t="e">
        <f t="shared" ref="D10:D15" si="1">SUM(E10:G10)</f>
        <v>#REF!</v>
      </c>
      <c r="E10" s="107" t="e">
        <f>SUM(#REF!)</f>
        <v>#REF!</v>
      </c>
      <c r="F10" s="107" t="e">
        <f>SUM(#REF!)</f>
        <v>#REF!</v>
      </c>
      <c r="G10" s="107" t="e">
        <f>SUM(#REF!)</f>
        <v>#REF!</v>
      </c>
      <c r="H10" s="106" t="e">
        <f t="shared" ref="H10:H15" si="2">SUM(I10:K10)</f>
        <v>#REF!</v>
      </c>
      <c r="I10" s="107" t="e">
        <f>SUM(#REF!)</f>
        <v>#REF!</v>
      </c>
      <c r="J10" s="107" t="e">
        <f>SUM(#REF!)</f>
        <v>#REF!</v>
      </c>
      <c r="K10" s="107" t="e">
        <f>SUM(#REF!)</f>
        <v>#REF!</v>
      </c>
      <c r="L10" s="106" t="e">
        <f t="shared" ref="L10:L15" si="3">SUM(M10:O10)</f>
        <v>#REF!</v>
      </c>
      <c r="M10" s="107" t="e">
        <f>SUM(#REF!)</f>
        <v>#REF!</v>
      </c>
      <c r="N10" s="107" t="e">
        <f>SUM(#REF!)</f>
        <v>#REF!</v>
      </c>
      <c r="O10" s="107" t="e">
        <f>SUM(#REF!)</f>
        <v>#REF!</v>
      </c>
      <c r="P10" s="106" t="e">
        <f t="shared" ref="P10:P15" si="4">SUM(Q10:S10)</f>
        <v>#REF!</v>
      </c>
      <c r="Q10" s="121" t="e">
        <f>SUM(#REF!)</f>
        <v>#REF!</v>
      </c>
      <c r="R10" s="107" t="e">
        <f>SUM(#REF!)</f>
        <v>#REF!</v>
      </c>
      <c r="S10" s="108" t="e">
        <f>SUM(#REF!)</f>
        <v>#REF!</v>
      </c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</row>
    <row r="11" spans="1:33" s="105" customFormat="1" ht="16.5" hidden="1" customHeight="1" x14ac:dyDescent="0.25">
      <c r="A11" s="130" t="s">
        <v>23</v>
      </c>
      <c r="B11" s="55" t="s">
        <v>0</v>
      </c>
      <c r="C11" s="106" t="e">
        <f t="shared" si="0"/>
        <v>#REF!</v>
      </c>
      <c r="D11" s="106" t="e">
        <f t="shared" si="1"/>
        <v>#REF!</v>
      </c>
      <c r="E11" s="107" t="e">
        <f>SUM(#REF!)</f>
        <v>#REF!</v>
      </c>
      <c r="F11" s="107" t="e">
        <f>SUM(#REF!)</f>
        <v>#REF!</v>
      </c>
      <c r="G11" s="107" t="e">
        <f>SUM(#REF!)</f>
        <v>#REF!</v>
      </c>
      <c r="H11" s="106" t="e">
        <f t="shared" si="2"/>
        <v>#REF!</v>
      </c>
      <c r="I11" s="107" t="e">
        <f>SUM(#REF!)</f>
        <v>#REF!</v>
      </c>
      <c r="J11" s="107" t="e">
        <f>SUM(#REF!)</f>
        <v>#REF!</v>
      </c>
      <c r="K11" s="107" t="e">
        <f>SUM(#REF!)</f>
        <v>#REF!</v>
      </c>
      <c r="L11" s="106" t="e">
        <f t="shared" si="3"/>
        <v>#REF!</v>
      </c>
      <c r="M11" s="107" t="e">
        <f>SUM(#REF!)</f>
        <v>#REF!</v>
      </c>
      <c r="N11" s="107" t="e">
        <f>SUM(#REF!)</f>
        <v>#REF!</v>
      </c>
      <c r="O11" s="107" t="e">
        <f>SUM(#REF!)</f>
        <v>#REF!</v>
      </c>
      <c r="P11" s="106" t="e">
        <f t="shared" si="4"/>
        <v>#REF!</v>
      </c>
      <c r="Q11" s="121" t="e">
        <f>SUM(#REF!)</f>
        <v>#REF!</v>
      </c>
      <c r="R11" s="107" t="e">
        <f>SUM(#REF!)</f>
        <v>#REF!</v>
      </c>
      <c r="S11" s="108" t="e">
        <f>SUM(#REF!)</f>
        <v>#REF!</v>
      </c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</row>
    <row r="12" spans="1:33" s="105" customFormat="1" ht="15.75" hidden="1" customHeight="1" x14ac:dyDescent="0.25">
      <c r="A12" s="130" t="s">
        <v>24</v>
      </c>
      <c r="B12" s="55" t="s">
        <v>0</v>
      </c>
      <c r="C12" s="110" t="e">
        <f t="shared" si="0"/>
        <v>#REF!</v>
      </c>
      <c r="D12" s="110" t="e">
        <f t="shared" si="1"/>
        <v>#REF!</v>
      </c>
      <c r="E12" s="99" t="e">
        <f>SUM(#REF!)</f>
        <v>#REF!</v>
      </c>
      <c r="F12" s="99" t="e">
        <f>SUM(#REF!)</f>
        <v>#REF!</v>
      </c>
      <c r="G12" s="99" t="e">
        <f>SUM(#REF!)</f>
        <v>#REF!</v>
      </c>
      <c r="H12" s="110" t="e">
        <f t="shared" si="2"/>
        <v>#REF!</v>
      </c>
      <c r="I12" s="99" t="e">
        <f>SUM(#REF!)</f>
        <v>#REF!</v>
      </c>
      <c r="J12" s="99" t="e">
        <f>SUM(#REF!)</f>
        <v>#REF!</v>
      </c>
      <c r="K12" s="99" t="e">
        <f>SUM(#REF!)</f>
        <v>#REF!</v>
      </c>
      <c r="L12" s="110" t="e">
        <f t="shared" si="3"/>
        <v>#REF!</v>
      </c>
      <c r="M12" s="99" t="e">
        <f>SUM(#REF!)</f>
        <v>#REF!</v>
      </c>
      <c r="N12" s="99" t="e">
        <f>SUM(#REF!)</f>
        <v>#REF!</v>
      </c>
      <c r="O12" s="99" t="e">
        <f>SUM(#REF!)</f>
        <v>#REF!</v>
      </c>
      <c r="P12" s="110" t="e">
        <f t="shared" si="4"/>
        <v>#REF!</v>
      </c>
      <c r="Q12" s="122" t="e">
        <f>SUM(#REF!)</f>
        <v>#REF!</v>
      </c>
      <c r="R12" s="99" t="e">
        <f>SUM(#REF!)</f>
        <v>#REF!</v>
      </c>
      <c r="S12" s="111" t="e">
        <f>SUM(#REF!)</f>
        <v>#REF!</v>
      </c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</row>
    <row r="13" spans="1:33" s="105" customFormat="1" ht="37.5" hidden="1" customHeight="1" x14ac:dyDescent="0.25">
      <c r="A13" s="130" t="s">
        <v>28</v>
      </c>
      <c r="B13" s="98" t="s">
        <v>7</v>
      </c>
      <c r="C13" s="110">
        <f t="shared" si="0"/>
        <v>3666.8999999999996</v>
      </c>
      <c r="D13" s="110">
        <v>908.7</v>
      </c>
      <c r="E13" s="99"/>
      <c r="F13" s="99"/>
      <c r="G13" s="99" t="e">
        <f>SUM(#REF!)</f>
        <v>#REF!</v>
      </c>
      <c r="H13" s="110">
        <v>986.2</v>
      </c>
      <c r="I13" s="99" t="e">
        <f>SUM(#REF!)</f>
        <v>#REF!</v>
      </c>
      <c r="J13" s="99" t="e">
        <f>SUM(#REF!)</f>
        <v>#REF!</v>
      </c>
      <c r="K13" s="99" t="e">
        <f>SUM(#REF!)</f>
        <v>#REF!</v>
      </c>
      <c r="L13" s="110">
        <v>878.3</v>
      </c>
      <c r="M13" s="99" t="e">
        <f>SUM(#REF!)</f>
        <v>#REF!</v>
      </c>
      <c r="N13" s="99" t="e">
        <f>SUM(#REF!)</f>
        <v>#REF!</v>
      </c>
      <c r="O13" s="99" t="e">
        <f>SUM(#REF!)</f>
        <v>#REF!</v>
      </c>
      <c r="P13" s="110">
        <v>893.7</v>
      </c>
      <c r="Q13" s="122" t="e">
        <f>SUM(#REF!)</f>
        <v>#REF!</v>
      </c>
      <c r="R13" s="99" t="e">
        <f>SUM(#REF!)</f>
        <v>#REF!</v>
      </c>
      <c r="S13" s="111" t="e">
        <f>SUM(#REF!)</f>
        <v>#REF!</v>
      </c>
      <c r="T13" s="112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</row>
    <row r="14" spans="1:33" s="105" customFormat="1" ht="15.75" hidden="1" customHeight="1" x14ac:dyDescent="0.25">
      <c r="A14" s="132" t="s">
        <v>25</v>
      </c>
      <c r="B14" s="55" t="s">
        <v>3</v>
      </c>
      <c r="C14" s="110" t="e">
        <f t="shared" si="0"/>
        <v>#REF!</v>
      </c>
      <c r="D14" s="113" t="e">
        <f t="shared" si="1"/>
        <v>#REF!</v>
      </c>
      <c r="E14" s="99" t="e">
        <f>SUM(#REF!)</f>
        <v>#REF!</v>
      </c>
      <c r="F14" s="99" t="e">
        <f>SUM(#REF!)</f>
        <v>#REF!</v>
      </c>
      <c r="G14" s="99" t="e">
        <f>SUM(#REF!)</f>
        <v>#REF!</v>
      </c>
      <c r="H14" s="113" t="e">
        <f t="shared" si="2"/>
        <v>#REF!</v>
      </c>
      <c r="I14" s="99" t="e">
        <f>SUM(#REF!)</f>
        <v>#REF!</v>
      </c>
      <c r="J14" s="99" t="e">
        <f>SUM(#REF!)</f>
        <v>#REF!</v>
      </c>
      <c r="K14" s="99" t="e">
        <f>SUM(#REF!)</f>
        <v>#REF!</v>
      </c>
      <c r="L14" s="113" t="e">
        <f t="shared" si="3"/>
        <v>#REF!</v>
      </c>
      <c r="M14" s="99" t="e">
        <f>SUM(#REF!)</f>
        <v>#REF!</v>
      </c>
      <c r="N14" s="99" t="e">
        <f>SUM(#REF!)</f>
        <v>#REF!</v>
      </c>
      <c r="O14" s="99" t="e">
        <f>SUM(#REF!)</f>
        <v>#REF!</v>
      </c>
      <c r="P14" s="113" t="e">
        <f t="shared" si="4"/>
        <v>#REF!</v>
      </c>
      <c r="Q14" s="122" t="e">
        <f>SUM(#REF!)</f>
        <v>#REF!</v>
      </c>
      <c r="R14" s="99" t="e">
        <f>SUM(#REF!)</f>
        <v>#REF!</v>
      </c>
      <c r="S14" s="111" t="e">
        <f>SUM(#REF!)</f>
        <v>#REF!</v>
      </c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</row>
    <row r="15" spans="1:33" s="105" customFormat="1" ht="33.75" hidden="1" customHeight="1" x14ac:dyDescent="0.25">
      <c r="A15" s="132" t="s">
        <v>26</v>
      </c>
      <c r="B15" s="55" t="s">
        <v>2</v>
      </c>
      <c r="C15" s="110" t="e">
        <f t="shared" si="0"/>
        <v>#REF!</v>
      </c>
      <c r="D15" s="110" t="e">
        <f t="shared" si="1"/>
        <v>#REF!</v>
      </c>
      <c r="E15" s="99" t="e">
        <f>SUM(#REF!)</f>
        <v>#REF!</v>
      </c>
      <c r="F15" s="99" t="e">
        <f>SUM(#REF!)</f>
        <v>#REF!</v>
      </c>
      <c r="G15" s="99" t="e">
        <f>SUM(#REF!)</f>
        <v>#REF!</v>
      </c>
      <c r="H15" s="110" t="e">
        <f t="shared" si="2"/>
        <v>#REF!</v>
      </c>
      <c r="I15" s="99" t="e">
        <f>SUM(#REF!)</f>
        <v>#REF!</v>
      </c>
      <c r="J15" s="99" t="e">
        <f>SUM(#REF!)</f>
        <v>#REF!</v>
      </c>
      <c r="K15" s="99" t="e">
        <f>SUM(#REF!)</f>
        <v>#REF!</v>
      </c>
      <c r="L15" s="110" t="e">
        <f t="shared" si="3"/>
        <v>#REF!</v>
      </c>
      <c r="M15" s="99" t="e">
        <f>SUM(#REF!)</f>
        <v>#REF!</v>
      </c>
      <c r="N15" s="99" t="e">
        <f>SUM(#REF!)</f>
        <v>#REF!</v>
      </c>
      <c r="O15" s="99" t="e">
        <f>SUM(#REF!)</f>
        <v>#REF!</v>
      </c>
      <c r="P15" s="110" t="e">
        <f t="shared" si="4"/>
        <v>#REF!</v>
      </c>
      <c r="Q15" s="122" t="e">
        <f>SUM(#REF!)</f>
        <v>#REF!</v>
      </c>
      <c r="R15" s="99" t="e">
        <f>SUM(#REF!)</f>
        <v>#REF!</v>
      </c>
      <c r="S15" s="111" t="e">
        <f>SUM(#REF!)</f>
        <v>#REF!</v>
      </c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</row>
    <row r="16" spans="1:33" s="105" customFormat="1" ht="30.75" hidden="1" customHeight="1" x14ac:dyDescent="0.25">
      <c r="A16" s="130" t="s">
        <v>28</v>
      </c>
      <c r="B16" s="98" t="s">
        <v>36</v>
      </c>
      <c r="C16" s="110">
        <f t="shared" si="0"/>
        <v>36822</v>
      </c>
      <c r="D16" s="110">
        <v>8400.9</v>
      </c>
      <c r="E16" s="99" t="e">
        <f>SUM(#REF!)</f>
        <v>#REF!</v>
      </c>
      <c r="F16" s="99" t="e">
        <f>SUM(#REF!)</f>
        <v>#REF!</v>
      </c>
      <c r="G16" s="99" t="e">
        <f>SUM(#REF!)</f>
        <v>#REF!</v>
      </c>
      <c r="H16" s="110">
        <v>9425.2999999999993</v>
      </c>
      <c r="I16" s="99">
        <v>0</v>
      </c>
      <c r="J16" s="99" t="e">
        <f>SUM(#REF!)</f>
        <v>#REF!</v>
      </c>
      <c r="K16" s="99" t="e">
        <f>SUM(#REF!)</f>
        <v>#REF!</v>
      </c>
      <c r="L16" s="110">
        <v>9691.5</v>
      </c>
      <c r="M16" s="99" t="e">
        <f>SUM(#REF!)</f>
        <v>#REF!</v>
      </c>
      <c r="N16" s="99" t="e">
        <f>SUM(#REF!)</f>
        <v>#REF!</v>
      </c>
      <c r="O16" s="99" t="e">
        <f>SUM(#REF!)</f>
        <v>#REF!</v>
      </c>
      <c r="P16" s="110">
        <v>9304.2999999999993</v>
      </c>
      <c r="Q16" s="122" t="e">
        <f>SUM(#REF!)</f>
        <v>#REF!</v>
      </c>
      <c r="R16" s="99" t="e">
        <f>SUM(#REF!)</f>
        <v>#REF!</v>
      </c>
      <c r="S16" s="111" t="e">
        <f>SUM(#REF!)</f>
        <v>#REF!</v>
      </c>
      <c r="T16" s="112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</row>
    <row r="17" spans="1:32" s="105" customFormat="1" ht="46.8" hidden="1" x14ac:dyDescent="0.25">
      <c r="A17" s="130" t="s">
        <v>27</v>
      </c>
      <c r="B17" s="98" t="s">
        <v>7</v>
      </c>
      <c r="C17" s="110" t="e">
        <f t="shared" si="0"/>
        <v>#REF!</v>
      </c>
      <c r="D17" s="110" t="e">
        <f>E17+F17+G17</f>
        <v>#REF!</v>
      </c>
      <c r="E17" s="99" t="e">
        <f>SUM(#REF!)</f>
        <v>#REF!</v>
      </c>
      <c r="F17" s="99" t="e">
        <f>SUM(#REF!)</f>
        <v>#REF!</v>
      </c>
      <c r="G17" s="99" t="e">
        <f>SUM(#REF!)</f>
        <v>#REF!</v>
      </c>
      <c r="H17" s="110" t="e">
        <f>I17+J17+K17</f>
        <v>#REF!</v>
      </c>
      <c r="I17" s="99" t="e">
        <f>SUM(#REF!)</f>
        <v>#REF!</v>
      </c>
      <c r="J17" s="99" t="e">
        <f>SUM(#REF!)</f>
        <v>#REF!</v>
      </c>
      <c r="K17" s="99" t="e">
        <f>SUM(#REF!)</f>
        <v>#REF!</v>
      </c>
      <c r="L17" s="110" t="e">
        <f>M17+N17+O17</f>
        <v>#REF!</v>
      </c>
      <c r="M17" s="99" t="e">
        <f>SUM(#REF!)</f>
        <v>#REF!</v>
      </c>
      <c r="N17" s="99" t="e">
        <f>SUM(#REF!)</f>
        <v>#REF!</v>
      </c>
      <c r="O17" s="99" t="e">
        <f>SUM(#REF!)</f>
        <v>#REF!</v>
      </c>
      <c r="P17" s="110" t="e">
        <f>Q17+R17+S17</f>
        <v>#REF!</v>
      </c>
      <c r="Q17" s="122" t="e">
        <f>SUM(#REF!)</f>
        <v>#REF!</v>
      </c>
      <c r="R17" s="99" t="e">
        <f>SUM(#REF!)</f>
        <v>#REF!</v>
      </c>
      <c r="S17" s="111" t="e">
        <f>SUM(#REF!)</f>
        <v>#REF!</v>
      </c>
      <c r="T17" s="112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</row>
    <row r="18" spans="1:32" s="105" customFormat="1" ht="15.75" customHeight="1" x14ac:dyDescent="0.25">
      <c r="A18" s="129" t="s">
        <v>40</v>
      </c>
      <c r="B18" s="98" t="s">
        <v>65</v>
      </c>
      <c r="C18" s="99">
        <f>D18+H18+L18+P18</f>
        <v>479.09999999999991</v>
      </c>
      <c r="D18" s="99">
        <f>E18+F18+G18</f>
        <v>155.29999999999995</v>
      </c>
      <c r="E18" s="99">
        <v>47.999999999999986</v>
      </c>
      <c r="F18" s="99">
        <v>52.199999999999989</v>
      </c>
      <c r="G18" s="99">
        <v>55.099999999999994</v>
      </c>
      <c r="H18" s="99">
        <f>I18+J18+K18</f>
        <v>97.500000000000014</v>
      </c>
      <c r="I18" s="99">
        <v>35.500000000000007</v>
      </c>
      <c r="J18" s="99">
        <v>33.6</v>
      </c>
      <c r="K18" s="99">
        <v>28.400000000000002</v>
      </c>
      <c r="L18" s="99">
        <f>M18+N18+O18</f>
        <v>81.400000000000006</v>
      </c>
      <c r="M18" s="99">
        <v>27.8</v>
      </c>
      <c r="N18" s="99">
        <v>26.8</v>
      </c>
      <c r="O18" s="99">
        <v>26.8</v>
      </c>
      <c r="P18" s="99">
        <f>Q18+R18+S18</f>
        <v>144.89999999999998</v>
      </c>
      <c r="Q18" s="122">
        <v>46.3</v>
      </c>
      <c r="R18" s="99">
        <v>50.299999999999983</v>
      </c>
      <c r="S18" s="111">
        <v>48.299999999999983</v>
      </c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</row>
    <row r="19" spans="1:32" s="105" customFormat="1" ht="62.4" x14ac:dyDescent="0.25">
      <c r="A19" s="130" t="s">
        <v>41</v>
      </c>
      <c r="B19" s="98" t="s">
        <v>66</v>
      </c>
      <c r="C19" s="99">
        <f t="shared" si="0"/>
        <v>192.85</v>
      </c>
      <c r="D19" s="99">
        <f>E19+F19+G19</f>
        <v>29.299999999999997</v>
      </c>
      <c r="E19" s="99">
        <v>8.6</v>
      </c>
      <c r="F19" s="99">
        <v>9.6999999999999993</v>
      </c>
      <c r="G19" s="99">
        <v>11</v>
      </c>
      <c r="H19" s="99">
        <f>I19+J19+K19</f>
        <v>66.759999999999991</v>
      </c>
      <c r="I19" s="99">
        <v>22.099999999999998</v>
      </c>
      <c r="J19" s="99">
        <v>22.83</v>
      </c>
      <c r="K19" s="99">
        <v>21.83</v>
      </c>
      <c r="L19" s="99">
        <f>M19+N19+O19</f>
        <v>66.69</v>
      </c>
      <c r="M19" s="99">
        <v>23.229999999999997</v>
      </c>
      <c r="N19" s="99">
        <v>21.83</v>
      </c>
      <c r="O19" s="99">
        <v>21.63</v>
      </c>
      <c r="P19" s="99">
        <f>Q19+R19+S19</f>
        <v>30.1</v>
      </c>
      <c r="Q19" s="122">
        <v>11.9</v>
      </c>
      <c r="R19" s="99">
        <v>9.7000000000000011</v>
      </c>
      <c r="S19" s="111">
        <v>8.5</v>
      </c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</row>
    <row r="20" spans="1:32" s="105" customFormat="1" ht="18.75" customHeight="1" x14ac:dyDescent="0.25">
      <c r="A20" s="144" t="s">
        <v>38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23"/>
      <c r="R20" s="114"/>
      <c r="S20" s="115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</row>
    <row r="21" spans="1:32" s="105" customFormat="1" ht="15.75" customHeight="1" thickBot="1" x14ac:dyDescent="0.3">
      <c r="A21" s="129" t="s">
        <v>37</v>
      </c>
      <c r="B21" s="98" t="s">
        <v>67</v>
      </c>
      <c r="C21" s="126">
        <f>D21+H21+L21+P21</f>
        <v>80000</v>
      </c>
      <c r="D21" s="126">
        <f>E21+F21+G21</f>
        <v>9204</v>
      </c>
      <c r="E21" s="126">
        <v>2623</v>
      </c>
      <c r="F21" s="126">
        <v>2623</v>
      </c>
      <c r="G21" s="126">
        <v>3958</v>
      </c>
      <c r="H21" s="126">
        <f>I21+J21+K21</f>
        <v>20600</v>
      </c>
      <c r="I21" s="126">
        <v>6299</v>
      </c>
      <c r="J21" s="126">
        <v>7119</v>
      </c>
      <c r="K21" s="126">
        <v>7182</v>
      </c>
      <c r="L21" s="126">
        <f>M21+N21+O21</f>
        <v>26293</v>
      </c>
      <c r="M21" s="126">
        <v>8936</v>
      </c>
      <c r="N21" s="126">
        <v>8746</v>
      </c>
      <c r="O21" s="126">
        <v>8611</v>
      </c>
      <c r="P21" s="126">
        <f>Q21+R21+S21</f>
        <v>23903</v>
      </c>
      <c r="Q21" s="124">
        <v>8127</v>
      </c>
      <c r="R21" s="116">
        <v>7102</v>
      </c>
      <c r="S21" s="117">
        <v>8674</v>
      </c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</row>
    <row r="22" spans="1:32" ht="15.75" customHeight="1" x14ac:dyDescent="0.3">
      <c r="A22" s="144" t="s">
        <v>46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34" t="e">
        <f>SUM(#REF!)</f>
        <v>#REF!</v>
      </c>
      <c r="R22" s="24" t="e">
        <f>SUM(#REF!)</f>
        <v>#REF!</v>
      </c>
      <c r="S22" s="24" t="e">
        <f>SUM(#REF!)</f>
        <v>#REF!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5.75" customHeight="1" x14ac:dyDescent="0.3">
      <c r="A23" s="128" t="s">
        <v>47</v>
      </c>
      <c r="B23" s="135" t="s">
        <v>68</v>
      </c>
      <c r="C23" s="126">
        <f>D23+H23+L23+P23</f>
        <v>118700</v>
      </c>
      <c r="D23" s="126">
        <v>29020.2</v>
      </c>
      <c r="E23" s="126">
        <v>32749.5</v>
      </c>
      <c r="F23" s="126">
        <v>29670.1</v>
      </c>
      <c r="G23" s="126">
        <v>29795.200000000001</v>
      </c>
      <c r="H23" s="126">
        <v>32449.5</v>
      </c>
      <c r="I23" s="126"/>
      <c r="J23" s="126"/>
      <c r="K23" s="126"/>
      <c r="L23" s="126">
        <v>28547.3</v>
      </c>
      <c r="M23" s="126"/>
      <c r="N23" s="126"/>
      <c r="O23" s="126"/>
      <c r="P23" s="126">
        <v>28683</v>
      </c>
      <c r="Q23" s="131" t="e">
        <f>SUM(#REF!)</f>
        <v>#REF!</v>
      </c>
      <c r="R23" s="12" t="e">
        <f>SUM(#REF!)</f>
        <v>#REF!</v>
      </c>
      <c r="S23" s="12" t="e">
        <f>SUM(#REF!)</f>
        <v>#REF!</v>
      </c>
      <c r="T23" s="6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ht="15.75" customHeight="1" x14ac:dyDescent="0.3">
      <c r="A24" s="144" t="s">
        <v>48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31" t="e">
        <f>SUM(#REF!)</f>
        <v>#REF!</v>
      </c>
      <c r="R24" s="12" t="e">
        <f>SUM(#REF!)</f>
        <v>#REF!</v>
      </c>
      <c r="S24" s="12" t="e">
        <f>SUM(#REF!)</f>
        <v>#REF!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15.75" customHeight="1" x14ac:dyDescent="0.3">
      <c r="A25" s="128" t="s">
        <v>49</v>
      </c>
      <c r="B25" s="135" t="s">
        <v>69</v>
      </c>
      <c r="C25" s="136">
        <v>183249</v>
      </c>
      <c r="D25" s="127" t="s">
        <v>51</v>
      </c>
      <c r="E25" s="125"/>
      <c r="F25" s="125"/>
      <c r="G25" s="125"/>
      <c r="H25" s="127" t="s">
        <v>51</v>
      </c>
      <c r="I25" s="127" t="s">
        <v>51</v>
      </c>
      <c r="J25" s="127" t="s">
        <v>51</v>
      </c>
      <c r="K25" s="127" t="s">
        <v>51</v>
      </c>
      <c r="L25" s="127" t="s">
        <v>51</v>
      </c>
      <c r="M25" s="127" t="s">
        <v>51</v>
      </c>
      <c r="N25" s="127" t="s">
        <v>51</v>
      </c>
      <c r="O25" s="127" t="s">
        <v>51</v>
      </c>
      <c r="P25" s="127" t="s">
        <v>51</v>
      </c>
      <c r="Q25" s="131" t="e">
        <f>SUM(#REF!)</f>
        <v>#REF!</v>
      </c>
      <c r="R25" s="12" t="e">
        <f>SUM(#REF!)</f>
        <v>#REF!</v>
      </c>
      <c r="S25" s="12" t="e">
        <f>SUM(#REF!)</f>
        <v>#REF!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66.75" customHeight="1" x14ac:dyDescent="0.3">
      <c r="A26" s="133" t="s">
        <v>50</v>
      </c>
      <c r="B26" s="135" t="s">
        <v>69</v>
      </c>
      <c r="C26" s="136">
        <v>120900</v>
      </c>
      <c r="D26" s="136" t="s">
        <v>51</v>
      </c>
      <c r="E26" s="136"/>
      <c r="F26" s="136"/>
      <c r="G26" s="136"/>
      <c r="H26" s="136" t="s">
        <v>51</v>
      </c>
      <c r="I26" s="136" t="s">
        <v>51</v>
      </c>
      <c r="J26" s="136" t="s">
        <v>51</v>
      </c>
      <c r="K26" s="136" t="s">
        <v>51</v>
      </c>
      <c r="L26" s="136" t="s">
        <v>51</v>
      </c>
      <c r="M26" s="136" t="s">
        <v>51</v>
      </c>
      <c r="N26" s="136" t="s">
        <v>51</v>
      </c>
      <c r="O26" s="136" t="s">
        <v>51</v>
      </c>
      <c r="P26" s="136" t="s">
        <v>51</v>
      </c>
      <c r="Q26" s="131" t="e">
        <f>SUM(#REF!)</f>
        <v>#REF!</v>
      </c>
      <c r="R26" s="12" t="e">
        <f>SUM(#REF!)</f>
        <v>#REF!</v>
      </c>
      <c r="S26" s="12" t="e">
        <f>SUM(#REF!)</f>
        <v>#REF!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8" spans="1:32" x14ac:dyDescent="0.3">
      <c r="A28" s="137" t="s">
        <v>44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  <row r="29" spans="1:32" x14ac:dyDescent="0.3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</row>
  </sheetData>
  <mergeCells count="12">
    <mergeCell ref="A28:T29"/>
    <mergeCell ref="H1:P1"/>
    <mergeCell ref="A6:A7"/>
    <mergeCell ref="B6:B7"/>
    <mergeCell ref="C6:C7"/>
    <mergeCell ref="A4:S4"/>
    <mergeCell ref="D6:P6"/>
    <mergeCell ref="A22:P22"/>
    <mergeCell ref="A24:P24"/>
    <mergeCell ref="A8:P8"/>
    <mergeCell ref="A20:P20"/>
    <mergeCell ref="H2:P2"/>
  </mergeCells>
  <phoneticPr fontId="0" type="noConversion"/>
  <printOptions horizontalCentered="1"/>
  <pageMargins left="0.39370078740157483" right="0.39370078740157483" top="0.78740157480314965" bottom="0.39370078740157483" header="0.19685039370078741" footer="0.19685039370078741"/>
  <pageSetup paperSize="9" scale="93" orientation="landscape" r:id="rId1"/>
  <headerFooter alignWithMargins="0"/>
  <colBreaks count="1" manualBreakCount="1">
    <brk id="16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16"/>
  <sheetViews>
    <sheetView showZeros="0" view="pageBreakPreview" zoomScale="70" zoomScaleNormal="100" zoomScaleSheetLayoutView="70" workbookViewId="0">
      <pane xSplit="3" ySplit="11" topLeftCell="D12" activePane="bottomRight" state="frozen"/>
      <selection activeCell="W7" sqref="W7"/>
      <selection pane="topRight" activeCell="W7" sqref="W7"/>
      <selection pane="bottomLeft" activeCell="W7" sqref="W7"/>
      <selection pane="bottomRight" activeCell="N2" sqref="N2"/>
    </sheetView>
  </sheetViews>
  <sheetFormatPr defaultColWidth="10.6640625" defaultRowHeight="15.6" x14ac:dyDescent="0.25"/>
  <cols>
    <col min="1" max="1" width="31.77734375" style="25" customWidth="1"/>
    <col min="2" max="2" width="15.33203125" style="26" customWidth="1"/>
    <col min="3" max="3" width="16.109375" style="26" bestFit="1" customWidth="1"/>
    <col min="4" max="4" width="14.33203125" style="27" customWidth="1"/>
    <col min="5" max="5" width="12.33203125" style="27" customWidth="1"/>
    <col min="6" max="6" width="11.33203125" style="27" bestFit="1" customWidth="1"/>
    <col min="7" max="7" width="13.33203125" style="27" customWidth="1"/>
    <col min="8" max="8" width="13" style="27" customWidth="1"/>
    <col min="9" max="10" width="11.77734375" style="27" bestFit="1" customWidth="1"/>
    <col min="11" max="11" width="13.33203125" style="27" bestFit="1" customWidth="1"/>
    <col min="12" max="12" width="14.33203125" style="27" customWidth="1"/>
    <col min="13" max="13" width="11.6640625" style="27" bestFit="1" customWidth="1"/>
    <col min="14" max="14" width="11.77734375" style="27" bestFit="1" customWidth="1"/>
    <col min="15" max="15" width="12" style="27" bestFit="1" customWidth="1"/>
    <col min="16" max="16" width="14" style="34" customWidth="1"/>
    <col min="17" max="19" width="11.77734375" style="26" bestFit="1" customWidth="1"/>
    <col min="20" max="16384" width="10.6640625" style="26"/>
  </cols>
  <sheetData>
    <row r="1" spans="1:19" x14ac:dyDescent="0.25">
      <c r="I1" s="28"/>
      <c r="J1" s="28"/>
      <c r="L1" s="26"/>
      <c r="M1" s="26"/>
      <c r="N1" s="26"/>
      <c r="P1" s="147" t="s">
        <v>53</v>
      </c>
      <c r="Q1" s="147"/>
      <c r="R1" s="147"/>
      <c r="S1" s="147"/>
    </row>
    <row r="2" spans="1:19" ht="15.75" customHeight="1" x14ac:dyDescent="0.25">
      <c r="I2" s="28"/>
      <c r="J2" s="28"/>
      <c r="L2" s="26"/>
      <c r="M2" s="26"/>
      <c r="N2" s="26"/>
      <c r="P2" s="148" t="s">
        <v>80</v>
      </c>
      <c r="Q2" s="149"/>
      <c r="R2" s="149"/>
      <c r="S2" s="149"/>
    </row>
    <row r="3" spans="1:19" x14ac:dyDescent="0.25">
      <c r="I3" s="28"/>
      <c r="J3" s="28"/>
      <c r="L3" s="29"/>
      <c r="M3" s="26"/>
      <c r="N3" s="26"/>
      <c r="P3" s="149"/>
      <c r="Q3" s="149"/>
      <c r="R3" s="149"/>
      <c r="S3" s="149"/>
    </row>
    <row r="4" spans="1:19" x14ac:dyDescent="0.25">
      <c r="I4" s="28"/>
      <c r="J4" s="28"/>
      <c r="L4" s="26"/>
      <c r="M4" s="26"/>
      <c r="N4" s="26"/>
      <c r="P4" s="149"/>
      <c r="Q4" s="149"/>
      <c r="R4" s="149"/>
      <c r="S4" s="149"/>
    </row>
    <row r="5" spans="1:19" x14ac:dyDescent="0.25">
      <c r="H5" s="28"/>
      <c r="I5" s="28"/>
      <c r="J5" s="28"/>
      <c r="K5" s="28"/>
      <c r="L5" s="26"/>
      <c r="M5" s="26"/>
      <c r="N5" s="26"/>
      <c r="O5" s="26"/>
      <c r="P5" s="26"/>
    </row>
    <row r="6" spans="1:19" s="27" customFormat="1" x14ac:dyDescent="0.25">
      <c r="A6" s="150" t="s">
        <v>42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9" s="27" customFormat="1" x14ac:dyDescent="0.25">
      <c r="A7" s="151" t="s">
        <v>72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19" s="31" customFormat="1" ht="16.2" thickBot="1" x14ac:dyDescent="0.3">
      <c r="A8" s="30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9" s="31" customFormat="1" ht="16.2" thickBot="1" x14ac:dyDescent="0.3">
      <c r="A9" s="152" t="s">
        <v>6</v>
      </c>
      <c r="B9" s="154" t="s">
        <v>43</v>
      </c>
      <c r="C9" s="154" t="s">
        <v>5</v>
      </c>
      <c r="D9" s="156" t="s">
        <v>20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8"/>
    </row>
    <row r="10" spans="1:19" s="33" customFormat="1" ht="33" customHeight="1" thickBot="1" x14ac:dyDescent="0.3">
      <c r="A10" s="153"/>
      <c r="B10" s="155"/>
      <c r="C10" s="155"/>
      <c r="D10" s="16" t="s">
        <v>32</v>
      </c>
      <c r="E10" s="16" t="s">
        <v>8</v>
      </c>
      <c r="F10" s="13" t="s">
        <v>9</v>
      </c>
      <c r="G10" s="17" t="s">
        <v>10</v>
      </c>
      <c r="H10" s="16" t="s">
        <v>31</v>
      </c>
      <c r="I10" s="16" t="s">
        <v>11</v>
      </c>
      <c r="J10" s="16" t="s">
        <v>12</v>
      </c>
      <c r="K10" s="16" t="s">
        <v>13</v>
      </c>
      <c r="L10" s="13" t="s">
        <v>30</v>
      </c>
      <c r="M10" s="17" t="s">
        <v>14</v>
      </c>
      <c r="N10" s="13" t="s">
        <v>15</v>
      </c>
      <c r="O10" s="13" t="s">
        <v>16</v>
      </c>
      <c r="P10" s="17" t="s">
        <v>29</v>
      </c>
      <c r="Q10" s="16" t="s">
        <v>17</v>
      </c>
      <c r="R10" s="13" t="s">
        <v>18</v>
      </c>
      <c r="S10" s="18" t="s">
        <v>19</v>
      </c>
    </row>
    <row r="11" spans="1:19" ht="34.5" customHeight="1" x14ac:dyDescent="0.25">
      <c r="A11" s="35" t="s">
        <v>4</v>
      </c>
      <c r="B11" s="3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37"/>
      <c r="Q11" s="38"/>
      <c r="R11" s="39"/>
      <c r="S11" s="40"/>
    </row>
    <row r="12" spans="1:19" ht="125.4" thickBot="1" x14ac:dyDescent="0.3">
      <c r="A12" s="62" t="s">
        <v>41</v>
      </c>
      <c r="B12" s="44" t="s">
        <v>71</v>
      </c>
      <c r="C12" s="21">
        <f t="shared" ref="C12" si="0">D12+H12+L12+P12</f>
        <v>12.1</v>
      </c>
      <c r="D12" s="63">
        <f>SUM(E12:G12)</f>
        <v>1.7999999999999998</v>
      </c>
      <c r="E12" s="64">
        <v>0.6</v>
      </c>
      <c r="F12" s="64">
        <v>0.6</v>
      </c>
      <c r="G12" s="64">
        <v>0.6</v>
      </c>
      <c r="H12" s="63">
        <f>SUM(I12:K12)</f>
        <v>3.7</v>
      </c>
      <c r="I12" s="64">
        <v>1.1000000000000001</v>
      </c>
      <c r="J12" s="64">
        <v>1.3</v>
      </c>
      <c r="K12" s="64">
        <v>1.3</v>
      </c>
      <c r="L12" s="63">
        <f>SUM(M12:O12)</f>
        <v>4.5</v>
      </c>
      <c r="M12" s="64">
        <v>1.5</v>
      </c>
      <c r="N12" s="64">
        <v>1.5</v>
      </c>
      <c r="O12" s="64">
        <v>1.5</v>
      </c>
      <c r="P12" s="63">
        <f>SUM(Q12:S12)</f>
        <v>2.0999999999999996</v>
      </c>
      <c r="Q12" s="64">
        <v>0.7</v>
      </c>
      <c r="R12" s="64">
        <v>0.7</v>
      </c>
      <c r="S12" s="65">
        <v>0.7</v>
      </c>
    </row>
    <row r="14" spans="1:19" x14ac:dyDescent="0.25">
      <c r="E14" s="33"/>
    </row>
    <row r="16" spans="1:19" x14ac:dyDescent="0.25">
      <c r="A16" s="147" t="s">
        <v>34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</row>
  </sheetData>
  <mergeCells count="9">
    <mergeCell ref="A16:S16"/>
    <mergeCell ref="P2:S4"/>
    <mergeCell ref="P1:S1"/>
    <mergeCell ref="A6:P6"/>
    <mergeCell ref="A7:P7"/>
    <mergeCell ref="A9:A10"/>
    <mergeCell ref="B9:B10"/>
    <mergeCell ref="C9:C10"/>
    <mergeCell ref="D9:S9"/>
  </mergeCells>
  <printOptions horizontalCentered="1"/>
  <pageMargins left="0.19685039370078741" right="0.19685039370078741" top="0.9055118110236221" bottom="0.35433070866141736" header="0.51181102362204722" footer="0.19685039370078741"/>
  <pageSetup paperSize="9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F16"/>
  <sheetViews>
    <sheetView showZeros="0" view="pageBreakPreview" zoomScale="70" zoomScaleNormal="100" zoomScaleSheetLayoutView="70" workbookViewId="0">
      <pane xSplit="3" ySplit="11" topLeftCell="D12" activePane="bottomRight" state="frozen"/>
      <selection activeCell="W7" sqref="W7"/>
      <selection pane="topRight" activeCell="W7" sqref="W7"/>
      <selection pane="bottomLeft" activeCell="W7" sqref="W7"/>
      <selection pane="bottomRight" activeCell="P2" sqref="P2:S4"/>
    </sheetView>
  </sheetViews>
  <sheetFormatPr defaultColWidth="10.6640625" defaultRowHeight="15.6" x14ac:dyDescent="0.25"/>
  <cols>
    <col min="1" max="1" width="39.77734375" style="25" customWidth="1"/>
    <col min="2" max="2" width="13.6640625" style="26" customWidth="1"/>
    <col min="3" max="3" width="14.33203125" style="26" customWidth="1"/>
    <col min="4" max="4" width="13.109375" style="27" customWidth="1"/>
    <col min="5" max="5" width="11" style="27" customWidth="1"/>
    <col min="6" max="6" width="13.109375" style="27" bestFit="1" customWidth="1"/>
    <col min="7" max="7" width="14.109375" style="27" customWidth="1"/>
    <col min="8" max="8" width="12.6640625" style="27" customWidth="1"/>
    <col min="9" max="9" width="11.6640625" style="27" customWidth="1"/>
    <col min="10" max="10" width="11.77734375" style="27" customWidth="1"/>
    <col min="11" max="12" width="13.6640625" style="27" bestFit="1" customWidth="1"/>
    <col min="13" max="13" width="13.109375" style="27" customWidth="1"/>
    <col min="14" max="14" width="12.109375" style="27" bestFit="1" customWidth="1"/>
    <col min="15" max="15" width="13.6640625" style="27" bestFit="1" customWidth="1"/>
    <col min="16" max="16" width="13.6640625" style="34" bestFit="1" customWidth="1"/>
    <col min="17" max="17" width="12.33203125" style="34" bestFit="1" customWidth="1"/>
    <col min="18" max="18" width="12.77734375" style="34" bestFit="1" customWidth="1"/>
    <col min="19" max="19" width="11.77734375" style="34" customWidth="1"/>
    <col min="20" max="20" width="10.6640625" style="34" customWidth="1"/>
    <col min="21" max="32" width="10.6640625" style="26" hidden="1" customWidth="1"/>
    <col min="33" max="33" width="0" style="26" hidden="1" customWidth="1"/>
    <col min="34" max="16384" width="10.6640625" style="26"/>
  </cols>
  <sheetData>
    <row r="1" spans="1:32" x14ac:dyDescent="0.25">
      <c r="I1" s="28"/>
      <c r="J1" s="28"/>
      <c r="L1" s="26"/>
      <c r="M1" s="26"/>
      <c r="N1" s="26"/>
      <c r="P1" s="147" t="s">
        <v>54</v>
      </c>
      <c r="Q1" s="147"/>
      <c r="R1" s="147"/>
      <c r="S1" s="147"/>
      <c r="T1" s="26"/>
    </row>
    <row r="2" spans="1:32" x14ac:dyDescent="0.25">
      <c r="I2" s="28"/>
      <c r="J2" s="28"/>
      <c r="L2" s="26"/>
      <c r="M2" s="26"/>
      <c r="N2" s="26"/>
      <c r="P2" s="148" t="s">
        <v>80</v>
      </c>
      <c r="Q2" s="149"/>
      <c r="R2" s="149"/>
      <c r="S2" s="149"/>
      <c r="T2" s="26"/>
    </row>
    <row r="3" spans="1:32" x14ac:dyDescent="0.25">
      <c r="I3" s="28"/>
      <c r="J3" s="28"/>
      <c r="L3" s="29"/>
      <c r="M3" s="26"/>
      <c r="N3" s="26"/>
      <c r="P3" s="149"/>
      <c r="Q3" s="149"/>
      <c r="R3" s="149"/>
      <c r="S3" s="149"/>
      <c r="T3" s="26"/>
    </row>
    <row r="4" spans="1:32" x14ac:dyDescent="0.25">
      <c r="I4" s="28"/>
      <c r="J4" s="28"/>
      <c r="L4" s="26"/>
      <c r="M4" s="26"/>
      <c r="N4" s="26"/>
      <c r="P4" s="149"/>
      <c r="Q4" s="149"/>
      <c r="R4" s="149"/>
      <c r="S4" s="149"/>
      <c r="T4" s="26"/>
    </row>
    <row r="5" spans="1:32" x14ac:dyDescent="0.25">
      <c r="H5" s="28"/>
      <c r="I5" s="28"/>
      <c r="J5" s="28"/>
      <c r="K5" s="28"/>
      <c r="L5" s="26"/>
      <c r="M5" s="26"/>
      <c r="N5" s="26"/>
      <c r="O5" s="26"/>
      <c r="P5" s="26"/>
      <c r="Q5" s="26"/>
      <c r="R5" s="26"/>
      <c r="S5" s="26"/>
      <c r="T5" s="26"/>
    </row>
    <row r="6" spans="1:32" s="27" customFormat="1" x14ac:dyDescent="0.25">
      <c r="A6" s="150" t="s">
        <v>42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32" s="27" customFormat="1" x14ac:dyDescent="0.25">
      <c r="A7" s="151" t="s">
        <v>73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R7" s="45"/>
      <c r="S7" s="45"/>
      <c r="T7" s="45"/>
    </row>
    <row r="8" spans="1:32" s="27" customFormat="1" ht="16.2" thickBot="1" x14ac:dyDescent="0.3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  <c r="R8" s="48"/>
      <c r="S8" s="48"/>
      <c r="T8" s="45"/>
    </row>
    <row r="9" spans="1:32" s="27" customFormat="1" x14ac:dyDescent="0.25">
      <c r="A9" s="159" t="s">
        <v>6</v>
      </c>
      <c r="B9" s="161" t="s">
        <v>43</v>
      </c>
      <c r="C9" s="161" t="s">
        <v>5</v>
      </c>
      <c r="D9" s="163" t="s">
        <v>20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</row>
    <row r="10" spans="1:32" s="33" customFormat="1" ht="33" customHeight="1" thickBot="1" x14ac:dyDescent="0.3">
      <c r="A10" s="160"/>
      <c r="B10" s="162"/>
      <c r="C10" s="162"/>
      <c r="D10" s="20" t="s">
        <v>32</v>
      </c>
      <c r="E10" s="20" t="s">
        <v>8</v>
      </c>
      <c r="F10" s="20" t="s">
        <v>9</v>
      </c>
      <c r="G10" s="20" t="s">
        <v>10</v>
      </c>
      <c r="H10" s="20" t="s">
        <v>31</v>
      </c>
      <c r="I10" s="20" t="s">
        <v>11</v>
      </c>
      <c r="J10" s="20" t="s">
        <v>12</v>
      </c>
      <c r="K10" s="20" t="s">
        <v>13</v>
      </c>
      <c r="L10" s="20" t="s">
        <v>30</v>
      </c>
      <c r="M10" s="20" t="s">
        <v>14</v>
      </c>
      <c r="N10" s="20" t="s">
        <v>15</v>
      </c>
      <c r="O10" s="20" t="s">
        <v>16</v>
      </c>
      <c r="P10" s="20" t="s">
        <v>29</v>
      </c>
      <c r="Q10" s="20" t="s">
        <v>17</v>
      </c>
      <c r="R10" s="20" t="s">
        <v>18</v>
      </c>
      <c r="S10" s="19" t="s">
        <v>19</v>
      </c>
      <c r="Z10" s="33">
        <v>6</v>
      </c>
      <c r="AC10" s="33">
        <v>9</v>
      </c>
    </row>
    <row r="11" spans="1:32" ht="16.2" x14ac:dyDescent="0.25">
      <c r="A11" s="49" t="s">
        <v>4</v>
      </c>
      <c r="B11" s="5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1"/>
      <c r="Q11" s="52"/>
      <c r="R11" s="53"/>
      <c r="S11" s="54"/>
      <c r="T11" s="26"/>
    </row>
    <row r="12" spans="1:32" ht="119.25" customHeight="1" thickBot="1" x14ac:dyDescent="0.3">
      <c r="A12" s="62" t="s">
        <v>41</v>
      </c>
      <c r="B12" s="44" t="s">
        <v>71</v>
      </c>
      <c r="C12" s="21">
        <f t="shared" ref="C12" si="0">D12+H12+L12+P12</f>
        <v>10.000000000000002</v>
      </c>
      <c r="D12" s="63">
        <f t="shared" ref="D12" si="1">SUM(E12:G12)</f>
        <v>1.2000000000000002</v>
      </c>
      <c r="E12" s="64">
        <v>0.4</v>
      </c>
      <c r="F12" s="64">
        <v>0.4</v>
      </c>
      <c r="G12" s="64">
        <v>0.4</v>
      </c>
      <c r="H12" s="63">
        <f>SUM(I12:K12)</f>
        <v>3.5</v>
      </c>
      <c r="I12" s="64">
        <v>1.1000000000000001</v>
      </c>
      <c r="J12" s="64">
        <v>1.2</v>
      </c>
      <c r="K12" s="64">
        <v>1.2</v>
      </c>
      <c r="L12" s="63">
        <f t="shared" ref="L12" si="2">SUM(M12:O12)</f>
        <v>3.9000000000000004</v>
      </c>
      <c r="M12" s="64">
        <v>1.3</v>
      </c>
      <c r="N12" s="64">
        <v>1.3</v>
      </c>
      <c r="O12" s="64">
        <v>1.3</v>
      </c>
      <c r="P12" s="63">
        <f t="shared" ref="P12" si="3">SUM(Q12:S12)</f>
        <v>1.4</v>
      </c>
      <c r="Q12" s="64">
        <v>0.5</v>
      </c>
      <c r="R12" s="64">
        <v>0.5</v>
      </c>
      <c r="S12" s="65">
        <v>0.4</v>
      </c>
      <c r="T12" s="26"/>
      <c r="U12" s="43">
        <f>+E12</f>
        <v>0.4</v>
      </c>
      <c r="V12" s="43">
        <f>+U12+F12</f>
        <v>0.8</v>
      </c>
      <c r="W12" s="43">
        <f>+V12+G12</f>
        <v>1.2000000000000002</v>
      </c>
      <c r="X12" s="43">
        <f t="shared" ref="X12:Z12" si="4">+W12+I12</f>
        <v>2.3000000000000003</v>
      </c>
      <c r="Y12" s="43">
        <f t="shared" si="4"/>
        <v>3.5</v>
      </c>
      <c r="Z12" s="43">
        <f t="shared" si="4"/>
        <v>4.7</v>
      </c>
      <c r="AA12" s="43">
        <f>+Z12+M12</f>
        <v>6</v>
      </c>
      <c r="AB12" s="43">
        <f>+AA12+N12</f>
        <v>7.3</v>
      </c>
      <c r="AC12" s="43">
        <f t="shared" ref="AC12" si="5">+AB12+O12</f>
        <v>8.6</v>
      </c>
      <c r="AD12" s="43">
        <f t="shared" ref="AD12:AF12" si="6">+AC12+Q12</f>
        <v>9.1</v>
      </c>
      <c r="AE12" s="43">
        <f t="shared" si="6"/>
        <v>9.6</v>
      </c>
      <c r="AF12" s="43">
        <f t="shared" si="6"/>
        <v>10</v>
      </c>
    </row>
    <row r="14" spans="1:32" x14ac:dyDescent="0.25">
      <c r="E14" s="33"/>
    </row>
    <row r="16" spans="1:32" x14ac:dyDescent="0.25">
      <c r="A16" s="147" t="s">
        <v>35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</row>
  </sheetData>
  <mergeCells count="9">
    <mergeCell ref="A16:S16"/>
    <mergeCell ref="P2:S4"/>
    <mergeCell ref="P1:S1"/>
    <mergeCell ref="A6:P6"/>
    <mergeCell ref="A7:P7"/>
    <mergeCell ref="A9:A10"/>
    <mergeCell ref="B9:B10"/>
    <mergeCell ref="C9:C10"/>
    <mergeCell ref="D9:S9"/>
  </mergeCells>
  <printOptions horizontalCentered="1"/>
  <pageMargins left="0.19685039370078741" right="0.19685039370078741" top="0.9055118110236221" bottom="0.35433070866141736" header="0.51181102362204722" footer="0.19685039370078741"/>
  <pageSetup paperSize="9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showZeros="0" view="pageBreakPreview" zoomScale="75" zoomScaleNormal="100" zoomScaleSheetLayoutView="70" workbookViewId="0">
      <pane xSplit="3" ySplit="11" topLeftCell="E12" activePane="bottomRight" state="frozen"/>
      <selection activeCell="W7" sqref="W7"/>
      <selection pane="topRight" activeCell="W7" sqref="W7"/>
      <selection pane="bottomLeft" activeCell="W7" sqref="W7"/>
      <selection pane="bottomRight" activeCell="A6" sqref="A6:P6"/>
    </sheetView>
  </sheetViews>
  <sheetFormatPr defaultColWidth="10.6640625" defaultRowHeight="15.6" x14ac:dyDescent="0.25"/>
  <cols>
    <col min="1" max="1" width="36.6640625" style="25" customWidth="1"/>
    <col min="2" max="2" width="13.77734375" style="26" customWidth="1"/>
    <col min="3" max="3" width="12.33203125" style="26" customWidth="1"/>
    <col min="4" max="4" width="12.6640625" style="27" customWidth="1"/>
    <col min="5" max="5" width="10.109375" style="27" bestFit="1" customWidth="1"/>
    <col min="6" max="6" width="12.33203125" style="27" bestFit="1" customWidth="1"/>
    <col min="7" max="7" width="11.33203125" style="27" customWidth="1"/>
    <col min="8" max="8" width="13" style="27" customWidth="1"/>
    <col min="9" max="9" width="12.77734375" style="27" customWidth="1"/>
    <col min="10" max="10" width="12.33203125" style="27" customWidth="1"/>
    <col min="11" max="11" width="12.109375" style="27" customWidth="1"/>
    <col min="12" max="12" width="11.77734375" style="27" customWidth="1"/>
    <col min="13" max="14" width="13.33203125" style="27" customWidth="1"/>
    <col min="15" max="15" width="11.33203125" style="27" customWidth="1"/>
    <col min="16" max="16" width="13.109375" style="26" customWidth="1"/>
    <col min="17" max="17" width="12.33203125" style="26" customWidth="1"/>
    <col min="18" max="18" width="13.33203125" style="26" customWidth="1"/>
    <col min="19" max="19" width="12.109375" style="26" customWidth="1"/>
    <col min="20" max="20" width="10.6640625" style="26"/>
    <col min="21" max="32" width="10.6640625" style="26" hidden="1" customWidth="1"/>
    <col min="33" max="34" width="0" style="26" hidden="1" customWidth="1"/>
    <col min="35" max="16384" width="10.6640625" style="26"/>
  </cols>
  <sheetData>
    <row r="1" spans="1:32" x14ac:dyDescent="0.25">
      <c r="I1" s="28"/>
      <c r="J1" s="28"/>
      <c r="L1" s="26"/>
      <c r="M1" s="26"/>
      <c r="N1" s="26"/>
      <c r="P1" s="147" t="s">
        <v>55</v>
      </c>
      <c r="Q1" s="147"/>
      <c r="R1" s="147"/>
      <c r="S1" s="147"/>
    </row>
    <row r="2" spans="1:32" x14ac:dyDescent="0.25">
      <c r="I2" s="28"/>
      <c r="J2" s="28"/>
      <c r="L2" s="26"/>
      <c r="M2" s="26"/>
      <c r="N2" s="26"/>
      <c r="P2" s="148" t="s">
        <v>80</v>
      </c>
      <c r="Q2" s="149"/>
      <c r="R2" s="149"/>
      <c r="S2" s="149"/>
    </row>
    <row r="3" spans="1:32" x14ac:dyDescent="0.25">
      <c r="I3" s="28"/>
      <c r="J3" s="28"/>
      <c r="L3" s="26"/>
      <c r="M3" s="26"/>
      <c r="N3" s="29"/>
      <c r="P3" s="149"/>
      <c r="Q3" s="149"/>
      <c r="R3" s="149"/>
      <c r="S3" s="149"/>
    </row>
    <row r="4" spans="1:32" ht="21" customHeight="1" x14ac:dyDescent="0.25">
      <c r="I4" s="28"/>
      <c r="J4" s="28"/>
      <c r="L4" s="26"/>
      <c r="M4" s="26"/>
      <c r="N4" s="26"/>
      <c r="P4" s="149"/>
      <c r="Q4" s="149"/>
      <c r="R4" s="149"/>
      <c r="S4" s="149"/>
    </row>
    <row r="5" spans="1:32" x14ac:dyDescent="0.25">
      <c r="H5" s="28"/>
      <c r="I5" s="28"/>
      <c r="J5" s="28"/>
      <c r="K5" s="28"/>
      <c r="L5" s="26"/>
      <c r="M5" s="26"/>
      <c r="N5" s="26"/>
      <c r="O5" s="26"/>
    </row>
    <row r="6" spans="1:32" s="27" customFormat="1" x14ac:dyDescent="0.25">
      <c r="A6" s="150" t="s">
        <v>42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32" s="27" customFormat="1" x14ac:dyDescent="0.25">
      <c r="A7" s="151" t="s">
        <v>74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32" s="31" customFormat="1" ht="16.2" thickBot="1" x14ac:dyDescent="0.3">
      <c r="A8" s="56"/>
      <c r="B8" s="57"/>
      <c r="C8" s="5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57"/>
      <c r="Q8" s="57"/>
      <c r="R8" s="57"/>
      <c r="S8" s="57"/>
    </row>
    <row r="9" spans="1:32" s="31" customFormat="1" x14ac:dyDescent="0.25">
      <c r="A9" s="159" t="s">
        <v>6</v>
      </c>
      <c r="B9" s="161" t="s">
        <v>43</v>
      </c>
      <c r="C9" s="161" t="s">
        <v>5</v>
      </c>
      <c r="D9" s="163" t="s">
        <v>20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</row>
    <row r="10" spans="1:32" s="33" customFormat="1" ht="33" customHeight="1" thickBot="1" x14ac:dyDescent="0.3">
      <c r="A10" s="160"/>
      <c r="B10" s="162"/>
      <c r="C10" s="162"/>
      <c r="D10" s="20" t="s">
        <v>32</v>
      </c>
      <c r="E10" s="20" t="s">
        <v>8</v>
      </c>
      <c r="F10" s="20" t="s">
        <v>9</v>
      </c>
      <c r="G10" s="20" t="s">
        <v>10</v>
      </c>
      <c r="H10" s="20" t="s">
        <v>31</v>
      </c>
      <c r="I10" s="20" t="s">
        <v>11</v>
      </c>
      <c r="J10" s="20" t="s">
        <v>12</v>
      </c>
      <c r="K10" s="20" t="s">
        <v>13</v>
      </c>
      <c r="L10" s="20" t="s">
        <v>30</v>
      </c>
      <c r="M10" s="20" t="s">
        <v>14</v>
      </c>
      <c r="N10" s="20" t="s">
        <v>15</v>
      </c>
      <c r="O10" s="20" t="s">
        <v>16</v>
      </c>
      <c r="P10" s="20" t="s">
        <v>29</v>
      </c>
      <c r="Q10" s="20" t="s">
        <v>17</v>
      </c>
      <c r="R10" s="20" t="s">
        <v>18</v>
      </c>
      <c r="S10" s="19" t="s">
        <v>19</v>
      </c>
    </row>
    <row r="11" spans="1:32" ht="16.2" x14ac:dyDescent="0.25">
      <c r="A11" s="49" t="s">
        <v>4</v>
      </c>
      <c r="B11" s="5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1"/>
      <c r="Q11" s="52"/>
      <c r="R11" s="53"/>
      <c r="S11" s="54"/>
      <c r="AC11" s="26">
        <v>9</v>
      </c>
    </row>
    <row r="12" spans="1:32" s="74" customFormat="1" ht="94.2" thickBot="1" x14ac:dyDescent="0.3">
      <c r="A12" s="62" t="s">
        <v>41</v>
      </c>
      <c r="B12" s="67" t="s">
        <v>71</v>
      </c>
      <c r="C12" s="68">
        <f t="shared" ref="C12" si="0">D12+H12+L12+P12</f>
        <v>12.5</v>
      </c>
      <c r="D12" s="69">
        <f t="shared" ref="D12" si="1">SUM(E12:G12)</f>
        <v>2.0999999999999996</v>
      </c>
      <c r="E12" s="70">
        <v>0.7</v>
      </c>
      <c r="F12" s="70">
        <v>0.7</v>
      </c>
      <c r="G12" s="70">
        <v>0.7</v>
      </c>
      <c r="H12" s="69">
        <f>SUM(I12:K12)</f>
        <v>3.9000000000000004</v>
      </c>
      <c r="I12" s="70">
        <v>1.3</v>
      </c>
      <c r="J12" s="70">
        <v>1.3</v>
      </c>
      <c r="K12" s="70">
        <v>1.3</v>
      </c>
      <c r="L12" s="69">
        <f>SUM(M12:O12)</f>
        <v>4.4000000000000004</v>
      </c>
      <c r="M12" s="70">
        <v>1.5</v>
      </c>
      <c r="N12" s="70">
        <v>1.5</v>
      </c>
      <c r="O12" s="70">
        <v>1.4</v>
      </c>
      <c r="P12" s="69">
        <f>SUM(Q12:S12)</f>
        <v>2.0999999999999996</v>
      </c>
      <c r="Q12" s="70">
        <v>0.7</v>
      </c>
      <c r="R12" s="70">
        <v>0.7</v>
      </c>
      <c r="S12" s="71">
        <v>0.7</v>
      </c>
      <c r="T12" s="72"/>
      <c r="U12" s="73">
        <f>+E12</f>
        <v>0.7</v>
      </c>
      <c r="V12" s="73">
        <f>+U12+F12</f>
        <v>1.4</v>
      </c>
      <c r="W12" s="73">
        <f>+V12+G12</f>
        <v>2.0999999999999996</v>
      </c>
      <c r="X12" s="73">
        <f t="shared" ref="X12:Z12" si="2">+W12+I12</f>
        <v>3.3999999999999995</v>
      </c>
      <c r="Y12" s="73">
        <f t="shared" si="2"/>
        <v>4.6999999999999993</v>
      </c>
      <c r="Z12" s="73">
        <f t="shared" si="2"/>
        <v>5.9999999999999991</v>
      </c>
      <c r="AA12" s="73">
        <f t="shared" ref="AA12:AC12" si="3">+Z12+M12</f>
        <v>7.4999999999999991</v>
      </c>
      <c r="AB12" s="73">
        <f t="shared" si="3"/>
        <v>9</v>
      </c>
      <c r="AC12" s="73">
        <f t="shared" si="3"/>
        <v>10.4</v>
      </c>
      <c r="AD12" s="73">
        <f t="shared" ref="AD12:AF12" si="4">+AC12+Q12</f>
        <v>11.1</v>
      </c>
      <c r="AE12" s="73">
        <f t="shared" si="4"/>
        <v>11.799999999999999</v>
      </c>
      <c r="AF12" s="73">
        <f t="shared" si="4"/>
        <v>12.499999999999998</v>
      </c>
    </row>
    <row r="14" spans="1:32" x14ac:dyDescent="0.25">
      <c r="E14" s="33"/>
    </row>
    <row r="15" spans="1:32" x14ac:dyDescent="0.25">
      <c r="A15" s="147" t="s">
        <v>34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</row>
  </sheetData>
  <mergeCells count="9">
    <mergeCell ref="A15:S15"/>
    <mergeCell ref="P2:S4"/>
    <mergeCell ref="P1:S1"/>
    <mergeCell ref="A6:P6"/>
    <mergeCell ref="A7:P7"/>
    <mergeCell ref="A9:A10"/>
    <mergeCell ref="B9:B10"/>
    <mergeCell ref="C9:C10"/>
    <mergeCell ref="D9:S9"/>
  </mergeCells>
  <printOptions horizontalCentered="1"/>
  <pageMargins left="0.19685039370078741" right="0.19685039370078741" top="0.9055118110236221" bottom="0.35433070866141736" header="0.51181102362204722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AF15"/>
  <sheetViews>
    <sheetView showZeros="0" view="pageBreakPreview" zoomScale="75" zoomScaleNormal="100" zoomScaleSheetLayoutView="70" workbookViewId="0">
      <pane xSplit="3" ySplit="11" topLeftCell="D12" activePane="bottomRight" state="frozen"/>
      <selection activeCell="W7" sqref="W7"/>
      <selection pane="topRight" activeCell="W7" sqref="W7"/>
      <selection pane="bottomLeft" activeCell="W7" sqref="W7"/>
      <selection pane="bottomRight" activeCell="R7" sqref="R7"/>
    </sheetView>
  </sheetViews>
  <sheetFormatPr defaultColWidth="10.6640625" defaultRowHeight="15.6" x14ac:dyDescent="0.25"/>
  <cols>
    <col min="1" max="1" width="37" style="25" customWidth="1"/>
    <col min="2" max="2" width="13.33203125" style="26" customWidth="1"/>
    <col min="3" max="3" width="16.77734375" style="26" customWidth="1"/>
    <col min="4" max="5" width="12" style="27" bestFit="1" customWidth="1"/>
    <col min="6" max="6" width="12.77734375" style="27" bestFit="1" customWidth="1"/>
    <col min="7" max="7" width="12" style="27" bestFit="1" customWidth="1"/>
    <col min="8" max="8" width="12.6640625" style="27" bestFit="1" customWidth="1"/>
    <col min="9" max="11" width="13.33203125" style="27" bestFit="1" customWidth="1"/>
    <col min="12" max="14" width="12" style="27" bestFit="1" customWidth="1"/>
    <col min="15" max="15" width="13.33203125" style="27" bestFit="1" customWidth="1"/>
    <col min="16" max="16" width="12.6640625" style="26" bestFit="1" customWidth="1"/>
    <col min="17" max="17" width="12.109375" style="26" bestFit="1" customWidth="1"/>
    <col min="18" max="18" width="12" style="26" bestFit="1" customWidth="1"/>
    <col min="19" max="19" width="12.109375" style="26" bestFit="1" customWidth="1"/>
    <col min="20" max="20" width="10.6640625" style="26"/>
    <col min="21" max="32" width="10.6640625" style="26" hidden="1" customWidth="1"/>
    <col min="33" max="34" width="0" style="26" hidden="1" customWidth="1"/>
    <col min="35" max="16384" width="10.6640625" style="26"/>
  </cols>
  <sheetData>
    <row r="1" spans="1:32" x14ac:dyDescent="0.25">
      <c r="I1" s="28"/>
      <c r="J1" s="28"/>
      <c r="L1" s="26"/>
      <c r="M1" s="26"/>
      <c r="N1" s="26"/>
      <c r="P1" s="147" t="s">
        <v>56</v>
      </c>
      <c r="Q1" s="147"/>
      <c r="R1" s="147"/>
      <c r="S1" s="147"/>
    </row>
    <row r="2" spans="1:32" x14ac:dyDescent="0.25">
      <c r="I2" s="28"/>
      <c r="J2" s="28"/>
      <c r="L2" s="26"/>
      <c r="M2" s="26"/>
      <c r="N2" s="26"/>
      <c r="P2" s="148" t="s">
        <v>80</v>
      </c>
      <c r="Q2" s="149"/>
      <c r="R2" s="149"/>
      <c r="S2" s="149"/>
    </row>
    <row r="3" spans="1:32" x14ac:dyDescent="0.25">
      <c r="I3" s="28"/>
      <c r="J3" s="28"/>
      <c r="L3" s="26"/>
      <c r="M3" s="26"/>
      <c r="N3" s="29"/>
      <c r="P3" s="149"/>
      <c r="Q3" s="149"/>
      <c r="R3" s="149"/>
      <c r="S3" s="149"/>
    </row>
    <row r="4" spans="1:32" x14ac:dyDescent="0.25">
      <c r="I4" s="28"/>
      <c r="J4" s="28"/>
      <c r="L4" s="26"/>
      <c r="M4" s="26"/>
      <c r="N4" s="26"/>
      <c r="P4" s="149"/>
      <c r="Q4" s="149"/>
      <c r="R4" s="149"/>
      <c r="S4" s="149"/>
    </row>
    <row r="5" spans="1:32" x14ac:dyDescent="0.25">
      <c r="H5" s="28"/>
      <c r="I5" s="28"/>
      <c r="J5" s="28"/>
      <c r="K5" s="28"/>
      <c r="L5" s="26"/>
      <c r="M5" s="26"/>
      <c r="N5" s="26"/>
      <c r="O5" s="26"/>
    </row>
    <row r="6" spans="1:32" s="27" customFormat="1" x14ac:dyDescent="0.25">
      <c r="A6" s="150" t="s">
        <v>42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32" s="27" customFormat="1" x14ac:dyDescent="0.25">
      <c r="A7" s="151" t="s">
        <v>75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32" s="31" customFormat="1" ht="16.2" thickBot="1" x14ac:dyDescent="0.3">
      <c r="A8" s="3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32" s="31" customFormat="1" x14ac:dyDescent="0.25">
      <c r="A9" s="159" t="s">
        <v>6</v>
      </c>
      <c r="B9" s="161" t="s">
        <v>43</v>
      </c>
      <c r="C9" s="161" t="s">
        <v>5</v>
      </c>
      <c r="D9" s="163" t="s">
        <v>20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</row>
    <row r="10" spans="1:32" s="33" customFormat="1" ht="33" customHeight="1" thickBot="1" x14ac:dyDescent="0.3">
      <c r="A10" s="160"/>
      <c r="B10" s="162"/>
      <c r="C10" s="162"/>
      <c r="D10" s="20" t="s">
        <v>32</v>
      </c>
      <c r="E10" s="20" t="s">
        <v>8</v>
      </c>
      <c r="F10" s="20" t="s">
        <v>9</v>
      </c>
      <c r="G10" s="20" t="s">
        <v>10</v>
      </c>
      <c r="H10" s="20" t="s">
        <v>31</v>
      </c>
      <c r="I10" s="20" t="s">
        <v>11</v>
      </c>
      <c r="J10" s="20" t="s">
        <v>12</v>
      </c>
      <c r="K10" s="20" t="s">
        <v>13</v>
      </c>
      <c r="L10" s="20" t="s">
        <v>30</v>
      </c>
      <c r="M10" s="20" t="s">
        <v>14</v>
      </c>
      <c r="N10" s="20" t="s">
        <v>15</v>
      </c>
      <c r="O10" s="20" t="s">
        <v>16</v>
      </c>
      <c r="P10" s="20" t="s">
        <v>29</v>
      </c>
      <c r="Q10" s="20" t="s">
        <v>17</v>
      </c>
      <c r="R10" s="20" t="s">
        <v>18</v>
      </c>
      <c r="S10" s="19" t="s">
        <v>19</v>
      </c>
      <c r="AC10" s="33">
        <v>9</v>
      </c>
    </row>
    <row r="11" spans="1:32" ht="16.2" x14ac:dyDescent="0.25">
      <c r="A11" s="49" t="s">
        <v>4</v>
      </c>
      <c r="B11" s="5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1"/>
      <c r="Q11" s="52"/>
      <c r="R11" s="53"/>
      <c r="S11" s="54"/>
    </row>
    <row r="12" spans="1:32" s="27" customFormat="1" ht="16.2" thickBot="1" x14ac:dyDescent="0.3">
      <c r="A12" s="66" t="s">
        <v>37</v>
      </c>
      <c r="B12" s="44" t="s">
        <v>67</v>
      </c>
      <c r="C12" s="63">
        <f t="shared" ref="C12" si="0">D12+H12+L12+P12</f>
        <v>10000</v>
      </c>
      <c r="D12" s="63">
        <f>SUM(E12:G12)</f>
        <v>0</v>
      </c>
      <c r="E12" s="75">
        <v>0</v>
      </c>
      <c r="F12" s="64">
        <v>0</v>
      </c>
      <c r="G12" s="64">
        <v>0</v>
      </c>
      <c r="H12" s="63">
        <f>SUM(I12:K12)</f>
        <v>0</v>
      </c>
      <c r="I12" s="64">
        <v>0</v>
      </c>
      <c r="J12" s="64">
        <v>0</v>
      </c>
      <c r="K12" s="64">
        <v>0</v>
      </c>
      <c r="L12" s="63">
        <f>SUM(M12:O12)</f>
        <v>4500</v>
      </c>
      <c r="M12" s="64">
        <v>1500</v>
      </c>
      <c r="N12" s="64">
        <v>1500</v>
      </c>
      <c r="O12" s="64">
        <v>1500</v>
      </c>
      <c r="P12" s="63">
        <f>SUM(Q12:S12)</f>
        <v>5500</v>
      </c>
      <c r="Q12" s="64">
        <v>1500</v>
      </c>
      <c r="R12" s="64">
        <v>2000</v>
      </c>
      <c r="S12" s="65">
        <v>2000</v>
      </c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4" spans="1:32" x14ac:dyDescent="0.25">
      <c r="E14" s="33"/>
    </row>
    <row r="15" spans="1:32" x14ac:dyDescent="0.25">
      <c r="A15" s="147" t="s">
        <v>44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</row>
  </sheetData>
  <mergeCells count="9">
    <mergeCell ref="A15:S15"/>
    <mergeCell ref="P2:S4"/>
    <mergeCell ref="P1:S1"/>
    <mergeCell ref="A6:P6"/>
    <mergeCell ref="A7:P7"/>
    <mergeCell ref="A9:A10"/>
    <mergeCell ref="B9:B10"/>
    <mergeCell ref="C9:C10"/>
    <mergeCell ref="D9:S9"/>
  </mergeCells>
  <printOptions horizontalCentered="1"/>
  <pageMargins left="0.19685039370078741" right="0.19685039370078741" top="0.9055118110236221" bottom="0.35433070866141736" header="0.51181102362204722" footer="0.19685039370078741"/>
  <pageSetup paperSize="9"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AF16"/>
  <sheetViews>
    <sheetView showZeros="0" view="pageBreakPreview" zoomScale="75" zoomScaleNormal="100" zoomScaleSheetLayoutView="70" workbookViewId="0">
      <pane xSplit="3" ySplit="11" topLeftCell="D12" activePane="bottomRight" state="frozen"/>
      <selection activeCell="W7" sqref="W7"/>
      <selection pane="topRight" activeCell="W7" sqref="W7"/>
      <selection pane="bottomLeft" activeCell="W7" sqref="W7"/>
      <selection pane="bottomRight" activeCell="R7" sqref="R7"/>
    </sheetView>
  </sheetViews>
  <sheetFormatPr defaultColWidth="10.6640625" defaultRowHeight="15.6" x14ac:dyDescent="0.25"/>
  <cols>
    <col min="1" max="1" width="37.77734375" style="25" customWidth="1"/>
    <col min="2" max="2" width="14" style="26" customWidth="1"/>
    <col min="3" max="3" width="13.33203125" style="26" customWidth="1"/>
    <col min="4" max="4" width="12.33203125" style="27" customWidth="1"/>
    <col min="5" max="5" width="11.33203125" style="27" customWidth="1"/>
    <col min="6" max="6" width="13.109375" style="27" customWidth="1"/>
    <col min="7" max="7" width="11.77734375" style="27" customWidth="1"/>
    <col min="8" max="8" width="12.109375" style="27" customWidth="1"/>
    <col min="9" max="9" width="11.6640625" style="27" customWidth="1"/>
    <col min="10" max="10" width="11.77734375" style="27" customWidth="1"/>
    <col min="11" max="11" width="11.6640625" style="27" customWidth="1"/>
    <col min="12" max="12" width="13.109375" style="27" customWidth="1"/>
    <col min="13" max="13" width="13.33203125" style="27" customWidth="1"/>
    <col min="14" max="14" width="12" style="27" customWidth="1"/>
    <col min="15" max="15" width="13" style="27" customWidth="1"/>
    <col min="16" max="16" width="13.33203125" style="26" customWidth="1"/>
    <col min="17" max="17" width="12.33203125" style="26" bestFit="1" customWidth="1"/>
    <col min="18" max="19" width="12.33203125" style="26" customWidth="1"/>
    <col min="20" max="20" width="10.6640625" style="26"/>
    <col min="21" max="32" width="10.6640625" style="26" hidden="1" customWidth="1"/>
    <col min="33" max="16384" width="10.6640625" style="26"/>
  </cols>
  <sheetData>
    <row r="1" spans="1:32" x14ac:dyDescent="0.25">
      <c r="I1" s="28"/>
      <c r="J1" s="28"/>
      <c r="L1" s="26"/>
      <c r="M1" s="26"/>
      <c r="N1" s="26"/>
      <c r="P1" s="147" t="s">
        <v>62</v>
      </c>
      <c r="Q1" s="147"/>
      <c r="R1" s="147"/>
      <c r="S1" s="147"/>
    </row>
    <row r="2" spans="1:32" x14ac:dyDescent="0.25">
      <c r="I2" s="28"/>
      <c r="J2" s="28"/>
      <c r="L2" s="26"/>
      <c r="M2" s="26"/>
      <c r="N2" s="26"/>
      <c r="P2" s="148" t="s">
        <v>80</v>
      </c>
      <c r="Q2" s="149"/>
      <c r="R2" s="149"/>
      <c r="S2" s="149"/>
    </row>
    <row r="3" spans="1:32" x14ac:dyDescent="0.25">
      <c r="I3" s="28"/>
      <c r="J3" s="28"/>
      <c r="L3" s="26"/>
      <c r="M3" s="29"/>
      <c r="N3" s="26"/>
      <c r="P3" s="149"/>
      <c r="Q3" s="149"/>
      <c r="R3" s="149"/>
      <c r="S3" s="149"/>
    </row>
    <row r="4" spans="1:32" x14ac:dyDescent="0.25">
      <c r="I4" s="28"/>
      <c r="J4" s="28"/>
      <c r="L4" s="26"/>
      <c r="M4" s="26"/>
      <c r="N4" s="26"/>
      <c r="P4" s="149"/>
      <c r="Q4" s="149"/>
      <c r="R4" s="149"/>
      <c r="S4" s="149"/>
    </row>
    <row r="5" spans="1:32" x14ac:dyDescent="0.25">
      <c r="H5" s="28"/>
      <c r="I5" s="28"/>
      <c r="J5" s="28"/>
      <c r="K5" s="28"/>
      <c r="L5" s="26"/>
      <c r="M5" s="26"/>
      <c r="N5" s="26"/>
      <c r="O5" s="26"/>
    </row>
    <row r="6" spans="1:32" s="27" customFormat="1" x14ac:dyDescent="0.25">
      <c r="A6" s="150" t="s">
        <v>42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32" s="27" customFormat="1" x14ac:dyDescent="0.25">
      <c r="A7" s="151" t="s">
        <v>76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32" s="31" customFormat="1" ht="16.2" thickBot="1" x14ac:dyDescent="0.3">
      <c r="A8" s="3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32" s="31" customFormat="1" x14ac:dyDescent="0.25">
      <c r="A9" s="159" t="s">
        <v>6</v>
      </c>
      <c r="B9" s="161" t="s">
        <v>43</v>
      </c>
      <c r="C9" s="161" t="s">
        <v>5</v>
      </c>
      <c r="D9" s="163" t="s">
        <v>20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</row>
    <row r="10" spans="1:32" s="33" customFormat="1" ht="33" customHeight="1" thickBot="1" x14ac:dyDescent="0.3">
      <c r="A10" s="160"/>
      <c r="B10" s="162"/>
      <c r="C10" s="162"/>
      <c r="D10" s="20" t="s">
        <v>32</v>
      </c>
      <c r="E10" s="20" t="s">
        <v>8</v>
      </c>
      <c r="F10" s="20" t="s">
        <v>9</v>
      </c>
      <c r="G10" s="20" t="s">
        <v>10</v>
      </c>
      <c r="H10" s="20" t="s">
        <v>31</v>
      </c>
      <c r="I10" s="20" t="s">
        <v>11</v>
      </c>
      <c r="J10" s="20" t="s">
        <v>12</v>
      </c>
      <c r="K10" s="20" t="s">
        <v>13</v>
      </c>
      <c r="L10" s="20" t="s">
        <v>30</v>
      </c>
      <c r="M10" s="20" t="s">
        <v>14</v>
      </c>
      <c r="N10" s="20" t="s">
        <v>15</v>
      </c>
      <c r="O10" s="20" t="s">
        <v>16</v>
      </c>
      <c r="P10" s="20" t="s">
        <v>29</v>
      </c>
      <c r="Q10" s="20" t="s">
        <v>17</v>
      </c>
      <c r="R10" s="20" t="s">
        <v>18</v>
      </c>
      <c r="S10" s="19" t="s">
        <v>19</v>
      </c>
      <c r="AC10" s="33">
        <v>9</v>
      </c>
    </row>
    <row r="11" spans="1:32" ht="16.2" x14ac:dyDescent="0.25">
      <c r="A11" s="49" t="s">
        <v>4</v>
      </c>
      <c r="B11" s="5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1"/>
      <c r="Q11" s="52"/>
      <c r="R11" s="53"/>
      <c r="S11" s="54"/>
    </row>
    <row r="12" spans="1:32" s="72" customFormat="1" x14ac:dyDescent="0.25">
      <c r="A12" s="41" t="s">
        <v>40</v>
      </c>
      <c r="B12" s="42" t="s">
        <v>65</v>
      </c>
      <c r="C12" s="76">
        <f t="shared" ref="C12:C13" si="0">D12+H12+L12+P12</f>
        <v>186.8</v>
      </c>
      <c r="D12" s="81">
        <f>SUM(E12:G12)</f>
        <v>60</v>
      </c>
      <c r="E12" s="82">
        <v>16</v>
      </c>
      <c r="F12" s="82">
        <v>20.5</v>
      </c>
      <c r="G12" s="82">
        <v>23.5</v>
      </c>
      <c r="H12" s="79">
        <f>SUM(I12:K12)</f>
        <v>43</v>
      </c>
      <c r="I12" s="82">
        <v>17</v>
      </c>
      <c r="J12" s="82">
        <v>15.5</v>
      </c>
      <c r="K12" s="82">
        <v>10.5</v>
      </c>
      <c r="L12" s="79">
        <f>SUM(M12:O12)</f>
        <v>29.799999999999997</v>
      </c>
      <c r="M12" s="82">
        <v>10.6</v>
      </c>
      <c r="N12" s="82">
        <v>9.6</v>
      </c>
      <c r="O12" s="82">
        <v>9.6</v>
      </c>
      <c r="P12" s="79">
        <f>SUM(Q12:S12)</f>
        <v>54</v>
      </c>
      <c r="Q12" s="82">
        <v>16</v>
      </c>
      <c r="R12" s="82">
        <v>20</v>
      </c>
      <c r="S12" s="83">
        <v>18</v>
      </c>
      <c r="U12" s="73">
        <f>+E12</f>
        <v>16</v>
      </c>
      <c r="V12" s="73">
        <f>+U12+F12</f>
        <v>36.5</v>
      </c>
      <c r="W12" s="73">
        <f>+V12+G12</f>
        <v>60</v>
      </c>
      <c r="X12" s="73">
        <f t="shared" ref="X12:Z13" si="1">+W12+I12</f>
        <v>77</v>
      </c>
      <c r="Y12" s="73">
        <f t="shared" si="1"/>
        <v>92.5</v>
      </c>
      <c r="Z12" s="73">
        <f t="shared" si="1"/>
        <v>103</v>
      </c>
      <c r="AA12" s="73">
        <f t="shared" ref="AA12:AC13" si="2">+Z12+M12</f>
        <v>113.6</v>
      </c>
      <c r="AB12" s="73">
        <f t="shared" si="2"/>
        <v>123.19999999999999</v>
      </c>
      <c r="AC12" s="73">
        <f t="shared" si="2"/>
        <v>132.79999999999998</v>
      </c>
      <c r="AD12" s="73">
        <f t="shared" ref="AD12:AF13" si="3">+AC12+Q12</f>
        <v>148.79999999999998</v>
      </c>
      <c r="AE12" s="73">
        <f t="shared" si="3"/>
        <v>168.79999999999998</v>
      </c>
      <c r="AF12" s="73">
        <f t="shared" si="3"/>
        <v>186.79999999999998</v>
      </c>
    </row>
    <row r="13" spans="1:32" s="74" customFormat="1" ht="94.2" thickBot="1" x14ac:dyDescent="0.3">
      <c r="A13" s="62" t="s">
        <v>41</v>
      </c>
      <c r="B13" s="67" t="s">
        <v>71</v>
      </c>
      <c r="C13" s="77">
        <f t="shared" si="0"/>
        <v>55.900000000000006</v>
      </c>
      <c r="D13" s="69">
        <f>SUM(E13:G13)</f>
        <v>9</v>
      </c>
      <c r="E13" s="70">
        <v>2</v>
      </c>
      <c r="F13" s="70">
        <v>3</v>
      </c>
      <c r="G13" s="70">
        <v>4</v>
      </c>
      <c r="H13" s="69">
        <f>SUM(I13:K13)</f>
        <v>17</v>
      </c>
      <c r="I13" s="70">
        <v>6</v>
      </c>
      <c r="J13" s="70">
        <v>6</v>
      </c>
      <c r="K13" s="70">
        <v>5</v>
      </c>
      <c r="L13" s="69">
        <f>SUM(M13:O13)</f>
        <v>18.600000000000001</v>
      </c>
      <c r="M13" s="70">
        <v>7</v>
      </c>
      <c r="N13" s="70">
        <v>5.8</v>
      </c>
      <c r="O13" s="70">
        <v>5.8</v>
      </c>
      <c r="P13" s="69">
        <f>SUM(Q13:S13)</f>
        <v>11.3</v>
      </c>
      <c r="Q13" s="70">
        <v>5.3</v>
      </c>
      <c r="R13" s="70">
        <v>3.5</v>
      </c>
      <c r="S13" s="71">
        <v>2.5</v>
      </c>
      <c r="U13" s="73">
        <f>+E13</f>
        <v>2</v>
      </c>
      <c r="V13" s="73">
        <f>+U13+F13</f>
        <v>5</v>
      </c>
      <c r="W13" s="73">
        <f>+V13+G13</f>
        <v>9</v>
      </c>
      <c r="X13" s="73">
        <f t="shared" si="1"/>
        <v>15</v>
      </c>
      <c r="Y13" s="73">
        <f t="shared" si="1"/>
        <v>21</v>
      </c>
      <c r="Z13" s="73">
        <f t="shared" si="1"/>
        <v>26</v>
      </c>
      <c r="AA13" s="73">
        <f t="shared" si="2"/>
        <v>33</v>
      </c>
      <c r="AB13" s="73">
        <f t="shared" si="2"/>
        <v>38.799999999999997</v>
      </c>
      <c r="AC13" s="73">
        <f t="shared" si="2"/>
        <v>44.599999999999994</v>
      </c>
      <c r="AD13" s="73">
        <f t="shared" si="3"/>
        <v>49.899999999999991</v>
      </c>
      <c r="AE13" s="73">
        <f t="shared" si="3"/>
        <v>53.399999999999991</v>
      </c>
      <c r="AF13" s="73">
        <f t="shared" si="3"/>
        <v>55.899999999999991</v>
      </c>
    </row>
    <row r="14" spans="1:32" x14ac:dyDescent="0.25">
      <c r="A14" s="58"/>
      <c r="B14" s="59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59"/>
      <c r="Q14" s="59"/>
      <c r="R14" s="59"/>
      <c r="S14" s="59"/>
    </row>
    <row r="15" spans="1:32" x14ac:dyDescent="0.25">
      <c r="E15" s="33"/>
    </row>
    <row r="16" spans="1:32" x14ac:dyDescent="0.25">
      <c r="A16" s="147" t="s">
        <v>34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</row>
  </sheetData>
  <mergeCells count="9">
    <mergeCell ref="A16:S16"/>
    <mergeCell ref="P2:S4"/>
    <mergeCell ref="P1:S1"/>
    <mergeCell ref="A6:P6"/>
    <mergeCell ref="A7:P7"/>
    <mergeCell ref="A9:A10"/>
    <mergeCell ref="B9:B10"/>
    <mergeCell ref="C9:C10"/>
    <mergeCell ref="D9:S9"/>
  </mergeCells>
  <printOptions horizontalCentered="1"/>
  <pageMargins left="0.19685039370078741" right="0.19685039370078741" top="0.9055118110236221" bottom="0.35433070866141736" header="0.51181102362204722" footer="0.19685039370078741"/>
  <pageSetup paperSize="9" scale="5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AF15"/>
  <sheetViews>
    <sheetView showZeros="0" view="pageBreakPreview" zoomScale="70" zoomScaleNormal="100" zoomScaleSheetLayoutView="70" workbookViewId="0">
      <selection activeCell="Q8" sqref="Q8"/>
    </sheetView>
  </sheetViews>
  <sheetFormatPr defaultColWidth="10.6640625" defaultRowHeight="15.6" x14ac:dyDescent="0.25"/>
  <cols>
    <col min="1" max="1" width="41.109375" style="25" customWidth="1"/>
    <col min="2" max="2" width="14.77734375" style="26" customWidth="1"/>
    <col min="3" max="3" width="12" style="26" customWidth="1"/>
    <col min="4" max="4" width="12.109375" style="27" customWidth="1"/>
    <col min="5" max="5" width="11" style="27" customWidth="1"/>
    <col min="6" max="6" width="13.109375" style="27" customWidth="1"/>
    <col min="7" max="7" width="10.33203125" style="27" customWidth="1"/>
    <col min="8" max="9" width="12.33203125" style="27" customWidth="1"/>
    <col min="10" max="10" width="11.44140625" style="27" customWidth="1"/>
    <col min="11" max="11" width="10.6640625" style="27" customWidth="1"/>
    <col min="12" max="12" width="12.33203125" style="27" customWidth="1"/>
    <col min="13" max="14" width="11.109375" style="27" customWidth="1"/>
    <col min="15" max="15" width="12.77734375" style="27" bestFit="1" customWidth="1"/>
    <col min="16" max="16" width="11.6640625" style="26" customWidth="1"/>
    <col min="17" max="17" width="11.33203125" style="26" customWidth="1"/>
    <col min="18" max="18" width="12.77734375" style="26" customWidth="1"/>
    <col min="19" max="19" width="12.77734375" style="26" bestFit="1" customWidth="1"/>
    <col min="20" max="20" width="10.6640625" style="26"/>
    <col min="21" max="32" width="10.6640625" style="26" hidden="1" customWidth="1"/>
    <col min="33" max="33" width="0" style="26" hidden="1" customWidth="1"/>
    <col min="34" max="16384" width="10.6640625" style="26"/>
  </cols>
  <sheetData>
    <row r="1" spans="1:32" ht="18.75" customHeight="1" x14ac:dyDescent="0.25">
      <c r="I1" s="28"/>
      <c r="J1" s="28"/>
      <c r="L1" s="26"/>
      <c r="M1" s="26"/>
      <c r="N1" s="26"/>
      <c r="O1" s="165" t="s">
        <v>81</v>
      </c>
      <c r="P1" s="165"/>
      <c r="Q1" s="165"/>
      <c r="R1" s="165"/>
      <c r="S1" s="165"/>
    </row>
    <row r="2" spans="1:32" ht="25.5" customHeight="1" x14ac:dyDescent="0.25">
      <c r="I2" s="28"/>
      <c r="J2" s="28"/>
      <c r="L2" s="26"/>
      <c r="M2" s="26"/>
      <c r="N2" s="26"/>
      <c r="O2" s="165"/>
      <c r="P2" s="165"/>
      <c r="Q2" s="165"/>
      <c r="R2" s="165"/>
      <c r="S2" s="165"/>
    </row>
    <row r="3" spans="1:32" ht="15.75" customHeight="1" x14ac:dyDescent="0.25">
      <c r="I3" s="28"/>
      <c r="J3" s="28"/>
      <c r="L3" s="26"/>
      <c r="M3" s="26"/>
      <c r="N3" s="29"/>
      <c r="O3" s="165"/>
      <c r="P3" s="165"/>
      <c r="Q3" s="165"/>
      <c r="R3" s="165"/>
      <c r="S3" s="165"/>
    </row>
    <row r="4" spans="1:32" ht="28.5" customHeight="1" x14ac:dyDescent="0.25">
      <c r="I4" s="28"/>
      <c r="J4" s="28"/>
      <c r="L4" s="26"/>
      <c r="M4" s="26"/>
      <c r="N4" s="26"/>
      <c r="O4" s="165"/>
      <c r="P4" s="165"/>
      <c r="Q4" s="165"/>
      <c r="R4" s="165"/>
      <c r="S4" s="165"/>
    </row>
    <row r="5" spans="1:32" x14ac:dyDescent="0.25">
      <c r="H5" s="28"/>
      <c r="I5" s="28"/>
      <c r="J5" s="28"/>
      <c r="K5" s="28"/>
      <c r="L5" s="26"/>
      <c r="M5" s="26"/>
      <c r="N5" s="26"/>
      <c r="O5" s="26"/>
    </row>
    <row r="6" spans="1:32" s="27" customFormat="1" x14ac:dyDescent="0.25">
      <c r="A6" s="150" t="s">
        <v>42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</row>
    <row r="7" spans="1:32" s="27" customFormat="1" x14ac:dyDescent="0.25">
      <c r="A7" s="151" t="s">
        <v>77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</row>
    <row r="8" spans="1:32" s="31" customFormat="1" ht="16.2" thickBot="1" x14ac:dyDescent="0.3">
      <c r="A8" s="3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32" s="31" customFormat="1" x14ac:dyDescent="0.25">
      <c r="A9" s="159" t="s">
        <v>6</v>
      </c>
      <c r="B9" s="161" t="s">
        <v>43</v>
      </c>
      <c r="C9" s="161" t="s">
        <v>5</v>
      </c>
      <c r="D9" s="163" t="s">
        <v>20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</row>
    <row r="10" spans="1:32" s="33" customFormat="1" ht="33" customHeight="1" thickBot="1" x14ac:dyDescent="0.3">
      <c r="A10" s="160"/>
      <c r="B10" s="162"/>
      <c r="C10" s="162"/>
      <c r="D10" s="20" t="s">
        <v>32</v>
      </c>
      <c r="E10" s="20" t="s">
        <v>8</v>
      </c>
      <c r="F10" s="20" t="s">
        <v>9</v>
      </c>
      <c r="G10" s="20" t="s">
        <v>10</v>
      </c>
      <c r="H10" s="20" t="s">
        <v>31</v>
      </c>
      <c r="I10" s="20" t="s">
        <v>11</v>
      </c>
      <c r="J10" s="20" t="s">
        <v>12</v>
      </c>
      <c r="K10" s="20" t="s">
        <v>13</v>
      </c>
      <c r="L10" s="20" t="s">
        <v>30</v>
      </c>
      <c r="M10" s="20" t="s">
        <v>14</v>
      </c>
      <c r="N10" s="20" t="s">
        <v>15</v>
      </c>
      <c r="O10" s="20" t="s">
        <v>16</v>
      </c>
      <c r="P10" s="20" t="s">
        <v>29</v>
      </c>
      <c r="Q10" s="20" t="s">
        <v>17</v>
      </c>
      <c r="R10" s="20" t="s">
        <v>18</v>
      </c>
      <c r="S10" s="19" t="s">
        <v>19</v>
      </c>
      <c r="AC10" s="33">
        <v>9</v>
      </c>
    </row>
    <row r="11" spans="1:32" ht="16.2" x14ac:dyDescent="0.25">
      <c r="A11" s="49" t="s">
        <v>4</v>
      </c>
      <c r="B11" s="5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1"/>
      <c r="Q11" s="52"/>
      <c r="R11" s="53"/>
      <c r="S11" s="54"/>
    </row>
    <row r="12" spans="1:32" s="72" customFormat="1" ht="16.2" thickBot="1" x14ac:dyDescent="0.3">
      <c r="A12" s="41" t="s">
        <v>40</v>
      </c>
      <c r="B12" s="42" t="s">
        <v>65</v>
      </c>
      <c r="C12" s="78">
        <f>D12+H12+L12+P12</f>
        <v>0</v>
      </c>
      <c r="D12" s="79">
        <f>SUM(E12:G12)</f>
        <v>0</v>
      </c>
      <c r="E12" s="80">
        <v>0</v>
      </c>
      <c r="F12" s="80">
        <v>0</v>
      </c>
      <c r="G12" s="80">
        <v>0</v>
      </c>
      <c r="H12" s="81">
        <f>SUM(I12:K12)</f>
        <v>0</v>
      </c>
      <c r="I12" s="80">
        <v>0</v>
      </c>
      <c r="J12" s="80">
        <v>0</v>
      </c>
      <c r="K12" s="80">
        <v>0</v>
      </c>
      <c r="L12" s="81">
        <f>SUM(M12:O12)</f>
        <v>0</v>
      </c>
      <c r="M12" s="80">
        <v>0</v>
      </c>
      <c r="N12" s="80">
        <v>0</v>
      </c>
      <c r="O12" s="80">
        <v>0</v>
      </c>
      <c r="P12" s="81">
        <f>SUM(Q12:S12)</f>
        <v>0</v>
      </c>
      <c r="Q12" s="80">
        <v>0</v>
      </c>
      <c r="R12" s="80">
        <v>0</v>
      </c>
      <c r="S12" s="80">
        <v>0</v>
      </c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</row>
    <row r="13" spans="1:32" x14ac:dyDescent="0.25">
      <c r="A13" s="58"/>
      <c r="B13" s="59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59"/>
      <c r="Q13" s="59"/>
      <c r="R13" s="59"/>
      <c r="S13" s="59"/>
    </row>
    <row r="14" spans="1:32" x14ac:dyDescent="0.25">
      <c r="E14" s="33"/>
    </row>
    <row r="15" spans="1:32" x14ac:dyDescent="0.25">
      <c r="A15" s="147" t="s">
        <v>35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</row>
  </sheetData>
  <mergeCells count="8">
    <mergeCell ref="O1:S4"/>
    <mergeCell ref="A15:S15"/>
    <mergeCell ref="A9:A10"/>
    <mergeCell ref="B9:B10"/>
    <mergeCell ref="C9:C10"/>
    <mergeCell ref="D9:S9"/>
    <mergeCell ref="A6:S6"/>
    <mergeCell ref="A7:S7"/>
  </mergeCells>
  <printOptions horizontalCentered="1"/>
  <pageMargins left="0.19685039370078741" right="0.19685039370078741" top="0.9055118110236221" bottom="0.35433070866141736" header="0.51181102362204722" footer="0.19685039370078741"/>
  <pageSetup paperSize="9" scale="6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showZeros="0" view="pageBreakPreview" zoomScale="75" zoomScaleNormal="100" zoomScaleSheetLayoutView="70" workbookViewId="0">
      <pane xSplit="3" ySplit="11" topLeftCell="D12" activePane="bottomRight" state="frozen"/>
      <selection activeCell="W7" sqref="W7"/>
      <selection pane="topRight" activeCell="W7" sqref="W7"/>
      <selection pane="bottomLeft" activeCell="W7" sqref="W7"/>
      <selection pane="bottomRight" activeCell="Q8" sqref="Q8"/>
    </sheetView>
  </sheetViews>
  <sheetFormatPr defaultColWidth="10.6640625" defaultRowHeight="15.6" x14ac:dyDescent="0.25"/>
  <cols>
    <col min="1" max="1" width="36.33203125" style="25" customWidth="1"/>
    <col min="2" max="2" width="13.109375" style="26" customWidth="1"/>
    <col min="3" max="3" width="15.109375" style="26" customWidth="1"/>
    <col min="4" max="5" width="11.6640625" style="27" bestFit="1" customWidth="1"/>
    <col min="6" max="6" width="12.33203125" style="27" bestFit="1" customWidth="1"/>
    <col min="7" max="7" width="11.6640625" style="27" bestFit="1" customWidth="1"/>
    <col min="8" max="12" width="13" style="27" bestFit="1" customWidth="1"/>
    <col min="13" max="14" width="11.6640625" style="27" bestFit="1" customWidth="1"/>
    <col min="15" max="15" width="13" style="27" bestFit="1" customWidth="1"/>
    <col min="16" max="16" width="13" style="26" bestFit="1" customWidth="1"/>
    <col min="17" max="17" width="11.77734375" style="26" bestFit="1" customWidth="1"/>
    <col min="18" max="18" width="11.6640625" style="26" bestFit="1" customWidth="1"/>
    <col min="19" max="19" width="11.77734375" style="26" bestFit="1" customWidth="1"/>
    <col min="20" max="20" width="10.6640625" style="26"/>
    <col min="21" max="32" width="10.6640625" style="26" customWidth="1"/>
    <col min="33" max="16384" width="10.6640625" style="26"/>
  </cols>
  <sheetData>
    <row r="1" spans="1:32" x14ac:dyDescent="0.25">
      <c r="I1" s="28"/>
      <c r="J1" s="28"/>
      <c r="L1" s="26"/>
      <c r="M1" s="26"/>
      <c r="N1" s="26"/>
      <c r="P1" s="147" t="s">
        <v>57</v>
      </c>
      <c r="Q1" s="147"/>
      <c r="R1" s="147"/>
      <c r="S1" s="147"/>
    </row>
    <row r="2" spans="1:32" x14ac:dyDescent="0.25">
      <c r="I2" s="28"/>
      <c r="J2" s="28"/>
      <c r="L2" s="26"/>
      <c r="M2" s="26"/>
      <c r="N2" s="26"/>
      <c r="P2" s="148" t="s">
        <v>80</v>
      </c>
      <c r="Q2" s="149"/>
      <c r="R2" s="149"/>
      <c r="S2" s="149"/>
    </row>
    <row r="3" spans="1:32" x14ac:dyDescent="0.25">
      <c r="I3" s="28"/>
      <c r="J3" s="28"/>
      <c r="L3" s="26"/>
      <c r="M3" s="26"/>
      <c r="N3" s="26"/>
      <c r="P3" s="149"/>
      <c r="Q3" s="149"/>
      <c r="R3" s="149"/>
      <c r="S3" s="149"/>
    </row>
    <row r="4" spans="1:32" x14ac:dyDescent="0.25">
      <c r="I4" s="28"/>
      <c r="J4" s="28"/>
      <c r="L4" s="26"/>
      <c r="M4" s="26"/>
      <c r="N4" s="26"/>
      <c r="P4" s="149"/>
      <c r="Q4" s="149"/>
      <c r="R4" s="149"/>
      <c r="S4" s="149"/>
    </row>
    <row r="5" spans="1:32" x14ac:dyDescent="0.25">
      <c r="H5" s="28"/>
      <c r="I5" s="28"/>
      <c r="J5" s="28"/>
      <c r="K5" s="28"/>
      <c r="L5" s="26"/>
      <c r="M5" s="26"/>
      <c r="N5" s="26"/>
      <c r="O5" s="26"/>
    </row>
    <row r="6" spans="1:32" s="27" customFormat="1" x14ac:dyDescent="0.25">
      <c r="A6" s="150" t="s">
        <v>42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32" s="27" customFormat="1" x14ac:dyDescent="0.25">
      <c r="A7" s="151" t="s">
        <v>78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32" s="31" customFormat="1" ht="16.2" thickBot="1" x14ac:dyDescent="0.3">
      <c r="A8" s="3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32" s="31" customFormat="1" x14ac:dyDescent="0.25">
      <c r="A9" s="159" t="s">
        <v>6</v>
      </c>
      <c r="B9" s="161" t="s">
        <v>43</v>
      </c>
      <c r="C9" s="161" t="s">
        <v>5</v>
      </c>
      <c r="D9" s="163" t="s">
        <v>20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</row>
    <row r="10" spans="1:32" s="33" customFormat="1" ht="33" customHeight="1" thickBot="1" x14ac:dyDescent="0.3">
      <c r="A10" s="160"/>
      <c r="B10" s="162"/>
      <c r="C10" s="162"/>
      <c r="D10" s="20" t="s">
        <v>32</v>
      </c>
      <c r="E10" s="20" t="s">
        <v>8</v>
      </c>
      <c r="F10" s="20" t="s">
        <v>9</v>
      </c>
      <c r="G10" s="20" t="s">
        <v>10</v>
      </c>
      <c r="H10" s="20" t="s">
        <v>31</v>
      </c>
      <c r="I10" s="20" t="s">
        <v>11</v>
      </c>
      <c r="J10" s="20" t="s">
        <v>12</v>
      </c>
      <c r="K10" s="20" t="s">
        <v>13</v>
      </c>
      <c r="L10" s="20" t="s">
        <v>30</v>
      </c>
      <c r="M10" s="20" t="s">
        <v>14</v>
      </c>
      <c r="N10" s="20" t="s">
        <v>15</v>
      </c>
      <c r="O10" s="20" t="s">
        <v>16</v>
      </c>
      <c r="P10" s="20" t="s">
        <v>29</v>
      </c>
      <c r="Q10" s="20" t="s">
        <v>17</v>
      </c>
      <c r="R10" s="20" t="s">
        <v>18</v>
      </c>
      <c r="S10" s="19" t="s">
        <v>19</v>
      </c>
    </row>
    <row r="11" spans="1:32" ht="16.2" x14ac:dyDescent="0.25">
      <c r="A11" s="49" t="s">
        <v>4</v>
      </c>
      <c r="B11" s="5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1"/>
      <c r="Q11" s="52"/>
      <c r="R11" s="53"/>
      <c r="S11" s="54"/>
    </row>
    <row r="12" spans="1:32" x14ac:dyDescent="0.25">
      <c r="A12" s="90" t="s">
        <v>40</v>
      </c>
      <c r="B12" s="84" t="s">
        <v>65</v>
      </c>
      <c r="C12" s="85">
        <f t="shared" ref="C12" si="0">D12+H12+L12+P12</f>
        <v>7</v>
      </c>
      <c r="D12" s="85">
        <f>SUM(E12:G12)</f>
        <v>4.5</v>
      </c>
      <c r="E12" s="85">
        <v>1.5</v>
      </c>
      <c r="F12" s="85">
        <v>1.5</v>
      </c>
      <c r="G12" s="85">
        <v>1.5</v>
      </c>
      <c r="H12" s="85">
        <f>SUM(I12:K12)</f>
        <v>2.4000000000000004</v>
      </c>
      <c r="I12" s="85">
        <v>0.8</v>
      </c>
      <c r="J12" s="85">
        <v>0.8</v>
      </c>
      <c r="K12" s="85">
        <v>0.8</v>
      </c>
      <c r="L12" s="85">
        <f>SUM(M12:O12)</f>
        <v>0.1</v>
      </c>
      <c r="M12" s="85">
        <v>0.1</v>
      </c>
      <c r="N12" s="85">
        <v>0</v>
      </c>
      <c r="O12" s="85">
        <v>0</v>
      </c>
      <c r="P12" s="86">
        <f>SUM(Q12:S12)</f>
        <v>0</v>
      </c>
      <c r="Q12" s="87">
        <v>0</v>
      </c>
      <c r="R12" s="88">
        <v>0</v>
      </c>
      <c r="S12" s="89">
        <v>0</v>
      </c>
    </row>
    <row r="13" spans="1:32" s="74" customFormat="1" ht="94.2" thickBot="1" x14ac:dyDescent="0.3">
      <c r="A13" s="62" t="s">
        <v>41</v>
      </c>
      <c r="B13" s="67" t="s">
        <v>71</v>
      </c>
      <c r="C13" s="68">
        <f t="shared" ref="C13" si="1">D13+H13+L13+P13</f>
        <v>5.4</v>
      </c>
      <c r="D13" s="69">
        <f>SUM(E13:G13)</f>
        <v>1.2000000000000002</v>
      </c>
      <c r="E13" s="70">
        <v>0.4</v>
      </c>
      <c r="F13" s="70">
        <v>0.4</v>
      </c>
      <c r="G13" s="70">
        <v>0.4</v>
      </c>
      <c r="H13" s="69">
        <f>SUM(I13:K13)</f>
        <v>3.5999999999999996</v>
      </c>
      <c r="I13" s="70">
        <v>1.2</v>
      </c>
      <c r="J13" s="70">
        <v>1.2</v>
      </c>
      <c r="K13" s="70">
        <v>1.2</v>
      </c>
      <c r="L13" s="69">
        <f>SUM(M13:O13)</f>
        <v>0.4</v>
      </c>
      <c r="M13" s="70">
        <v>0.2</v>
      </c>
      <c r="N13" s="70">
        <v>0.1</v>
      </c>
      <c r="O13" s="70">
        <v>0.1</v>
      </c>
      <c r="P13" s="69">
        <f>SUM(Q13:S13)</f>
        <v>0.2</v>
      </c>
      <c r="Q13" s="70">
        <v>0.1</v>
      </c>
      <c r="R13" s="70">
        <v>0.1</v>
      </c>
      <c r="S13" s="71">
        <v>0</v>
      </c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</row>
    <row r="15" spans="1:32" x14ac:dyDescent="0.25">
      <c r="E15" s="33"/>
    </row>
    <row r="17" spans="1:19" x14ac:dyDescent="0.25">
      <c r="A17" s="147" t="s">
        <v>45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</row>
  </sheetData>
  <mergeCells count="9">
    <mergeCell ref="A17:S17"/>
    <mergeCell ref="P2:S4"/>
    <mergeCell ref="P1:S1"/>
    <mergeCell ref="A6:P6"/>
    <mergeCell ref="A7:P7"/>
    <mergeCell ref="A9:A10"/>
    <mergeCell ref="B9:B10"/>
    <mergeCell ref="C9:C10"/>
    <mergeCell ref="D9:S9"/>
  </mergeCells>
  <printOptions horizontalCentered="1"/>
  <pageMargins left="0.19685039370078741" right="0.19685039370078741" top="0.9055118110236221" bottom="0.35433070866141736" header="0.51181102362204722" footer="0.19685039370078741"/>
  <pageSetup paperSize="9" scale="5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2"/>
  <dimension ref="A1:AF15"/>
  <sheetViews>
    <sheetView showZeros="0" tabSelected="1" view="pageBreakPreview" zoomScale="70" zoomScaleNormal="100" zoomScaleSheetLayoutView="70" workbookViewId="0">
      <pane xSplit="3" ySplit="11" topLeftCell="D12" activePane="bottomRight" state="frozen"/>
      <selection activeCell="W7" sqref="W7"/>
      <selection pane="topRight" activeCell="W7" sqref="W7"/>
      <selection pane="bottomLeft" activeCell="W7" sqref="W7"/>
      <selection pane="bottomRight" activeCell="S6" sqref="S6"/>
    </sheetView>
  </sheetViews>
  <sheetFormatPr defaultColWidth="10.6640625" defaultRowHeight="15.6" x14ac:dyDescent="0.25"/>
  <cols>
    <col min="1" max="1" width="38.109375" style="25" customWidth="1"/>
    <col min="2" max="2" width="12.77734375" style="26" customWidth="1"/>
    <col min="3" max="3" width="14" style="26" customWidth="1"/>
    <col min="4" max="5" width="11.6640625" style="27" bestFit="1" customWidth="1"/>
    <col min="6" max="6" width="12.33203125" style="27" bestFit="1" customWidth="1"/>
    <col min="7" max="8" width="11.6640625" style="27" bestFit="1" customWidth="1"/>
    <col min="9" max="11" width="13" style="27" bestFit="1" customWidth="1"/>
    <col min="12" max="14" width="11.6640625" style="27" bestFit="1" customWidth="1"/>
    <col min="15" max="15" width="13" style="27" bestFit="1" customWidth="1"/>
    <col min="16" max="16" width="13" style="26" bestFit="1" customWidth="1"/>
    <col min="17" max="17" width="11.77734375" style="26" bestFit="1" customWidth="1"/>
    <col min="18" max="18" width="11.6640625" style="26" bestFit="1" customWidth="1"/>
    <col min="19" max="19" width="11.77734375" style="26" bestFit="1" customWidth="1"/>
    <col min="20" max="20" width="10.6640625" style="26"/>
    <col min="21" max="32" width="10.6640625" style="26" customWidth="1"/>
    <col min="33" max="16384" width="10.6640625" style="26"/>
  </cols>
  <sheetData>
    <row r="1" spans="1:32" x14ac:dyDescent="0.25">
      <c r="I1" s="28"/>
      <c r="J1" s="28"/>
      <c r="L1" s="26"/>
      <c r="M1" s="26"/>
      <c r="N1" s="26"/>
      <c r="P1" s="147" t="s">
        <v>63</v>
      </c>
      <c r="Q1" s="147"/>
      <c r="R1" s="147"/>
      <c r="S1" s="147"/>
    </row>
    <row r="2" spans="1:32" x14ac:dyDescent="0.25">
      <c r="I2" s="28"/>
      <c r="J2" s="28"/>
      <c r="L2" s="26"/>
      <c r="M2" s="26"/>
      <c r="N2" s="26"/>
      <c r="P2" s="148" t="s">
        <v>80</v>
      </c>
      <c r="Q2" s="149"/>
      <c r="R2" s="149"/>
      <c r="S2" s="149"/>
    </row>
    <row r="3" spans="1:32" x14ac:dyDescent="0.25">
      <c r="I3" s="28"/>
      <c r="J3" s="28"/>
      <c r="L3" s="26"/>
      <c r="M3" s="26"/>
      <c r="N3" s="29"/>
      <c r="P3" s="149"/>
      <c r="Q3" s="149"/>
      <c r="R3" s="149"/>
      <c r="S3" s="149"/>
    </row>
    <row r="4" spans="1:32" x14ac:dyDescent="0.25">
      <c r="I4" s="28"/>
      <c r="J4" s="28"/>
      <c r="L4" s="26"/>
      <c r="M4" s="26"/>
      <c r="N4" s="26"/>
      <c r="P4" s="149"/>
      <c r="Q4" s="149"/>
      <c r="R4" s="149"/>
      <c r="S4" s="149"/>
    </row>
    <row r="5" spans="1:32" x14ac:dyDescent="0.25">
      <c r="H5" s="28"/>
      <c r="I5" s="28"/>
      <c r="J5" s="28"/>
      <c r="K5" s="28"/>
      <c r="L5" s="26"/>
      <c r="M5" s="26"/>
      <c r="N5" s="26"/>
      <c r="O5" s="26"/>
    </row>
    <row r="6" spans="1:32" s="27" customFormat="1" x14ac:dyDescent="0.25">
      <c r="A6" s="150" t="s">
        <v>42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32" s="27" customFormat="1" x14ac:dyDescent="0.25">
      <c r="A7" s="151" t="s">
        <v>79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32" s="31" customFormat="1" ht="16.2" thickBot="1" x14ac:dyDescent="0.3">
      <c r="A8" s="30"/>
      <c r="C8" s="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32" s="31" customFormat="1" x14ac:dyDescent="0.25">
      <c r="A9" s="159" t="s">
        <v>6</v>
      </c>
      <c r="B9" s="161" t="s">
        <v>43</v>
      </c>
      <c r="C9" s="161" t="s">
        <v>5</v>
      </c>
      <c r="D9" s="163" t="s">
        <v>20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</row>
    <row r="10" spans="1:32" s="33" customFormat="1" ht="33" customHeight="1" thickBot="1" x14ac:dyDescent="0.3">
      <c r="A10" s="166"/>
      <c r="B10" s="162"/>
      <c r="C10" s="162"/>
      <c r="D10" s="20" t="s">
        <v>32</v>
      </c>
      <c r="E10" s="20" t="s">
        <v>8</v>
      </c>
      <c r="F10" s="20" t="s">
        <v>9</v>
      </c>
      <c r="G10" s="20" t="s">
        <v>10</v>
      </c>
      <c r="H10" s="20" t="s">
        <v>31</v>
      </c>
      <c r="I10" s="20" t="s">
        <v>11</v>
      </c>
      <c r="J10" s="20" t="s">
        <v>12</v>
      </c>
      <c r="K10" s="20" t="s">
        <v>13</v>
      </c>
      <c r="L10" s="20" t="s">
        <v>30</v>
      </c>
      <c r="M10" s="20" t="s">
        <v>14</v>
      </c>
      <c r="N10" s="20" t="s">
        <v>15</v>
      </c>
      <c r="O10" s="20" t="s">
        <v>16</v>
      </c>
      <c r="P10" s="20" t="s">
        <v>29</v>
      </c>
      <c r="Q10" s="20" t="s">
        <v>17</v>
      </c>
      <c r="R10" s="20" t="s">
        <v>18</v>
      </c>
      <c r="S10" s="19" t="s">
        <v>19</v>
      </c>
    </row>
    <row r="11" spans="1:32" ht="16.2" x14ac:dyDescent="0.25">
      <c r="A11" s="91" t="s">
        <v>4</v>
      </c>
      <c r="B11" s="5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1"/>
      <c r="Q11" s="52"/>
      <c r="R11" s="53"/>
      <c r="S11" s="54"/>
    </row>
    <row r="12" spans="1:32" ht="16.2" thickBot="1" x14ac:dyDescent="0.3">
      <c r="A12" s="92" t="s">
        <v>37</v>
      </c>
      <c r="B12" s="93" t="s">
        <v>67</v>
      </c>
      <c r="C12" s="21">
        <f>D12+H12+L12+P12</f>
        <v>70000</v>
      </c>
      <c r="D12" s="21">
        <f>SUM(E12:G12)</f>
        <v>9204</v>
      </c>
      <c r="E12" s="94">
        <v>2623</v>
      </c>
      <c r="F12" s="94">
        <v>2623</v>
      </c>
      <c r="G12" s="94">
        <v>3958</v>
      </c>
      <c r="H12" s="21">
        <f>SUM(I12:K12)</f>
        <v>20600</v>
      </c>
      <c r="I12" s="94">
        <v>6299</v>
      </c>
      <c r="J12" s="94">
        <v>7119</v>
      </c>
      <c r="K12" s="94">
        <v>7182</v>
      </c>
      <c r="L12" s="21">
        <f>SUM(M12:O12)</f>
        <v>21793</v>
      </c>
      <c r="M12" s="94">
        <v>7436</v>
      </c>
      <c r="N12" s="94">
        <v>7246</v>
      </c>
      <c r="O12" s="94">
        <v>7111</v>
      </c>
      <c r="P12" s="21">
        <f>SUM(Q12:S12)</f>
        <v>18403</v>
      </c>
      <c r="Q12" s="94">
        <v>6627</v>
      </c>
      <c r="R12" s="94">
        <v>5102</v>
      </c>
      <c r="S12" s="95">
        <v>6674</v>
      </c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4" spans="1:32" x14ac:dyDescent="0.25">
      <c r="E14" s="33"/>
    </row>
    <row r="15" spans="1:32" x14ac:dyDescent="0.25">
      <c r="A15" s="147" t="s">
        <v>33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</row>
  </sheetData>
  <mergeCells count="9">
    <mergeCell ref="A15:S15"/>
    <mergeCell ref="P2:S4"/>
    <mergeCell ref="P1:S1"/>
    <mergeCell ref="A6:P6"/>
    <mergeCell ref="A7:P7"/>
    <mergeCell ref="A9:A10"/>
    <mergeCell ref="B9:B10"/>
    <mergeCell ref="C9:C10"/>
    <mergeCell ref="D9:S9"/>
  </mergeCells>
  <printOptions horizontalCentered="1"/>
  <pageMargins left="0.19685039370078741" right="0.19685039370078741" top="0.9055118110236221" bottom="0.35433070866141736" header="0.51181102362204722" footer="0.19685039370078741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'10'!Область_печати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'8'!Область_печати</vt:lpstr>
      <vt:lpstr>'9'!Область_печати</vt:lpstr>
    </vt:vector>
  </TitlesOfParts>
  <Company>МЭиП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оап</dc:creator>
  <cp:lastModifiedBy>Федотова Мария Михайловна</cp:lastModifiedBy>
  <cp:lastPrinted>2018-09-04T08:10:53Z</cp:lastPrinted>
  <dcterms:created xsi:type="dcterms:W3CDTF">2001-06-13T23:16:08Z</dcterms:created>
  <dcterms:modified xsi:type="dcterms:W3CDTF">2018-09-05T08:11:21Z</dcterms:modified>
</cp:coreProperties>
</file>